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uawei\Desktop\งานโรงเรียน\สรุปแผนงบประมาณ\งาน 68\OIT 68\New folder\"/>
    </mc:Choice>
  </mc:AlternateContent>
  <xr:revisionPtr revIDLastSave="0" documentId="13_ncr:1_{3E822ED2-B69E-435F-9E86-465B1DC62649}" xr6:coauthVersionLast="47" xr6:coauthVersionMax="47" xr10:uidLastSave="{00000000-0000-0000-0000-000000000000}"/>
  <bookViews>
    <workbookView xWindow="-108" yWindow="-108" windowWidth="23256" windowHeight="12456" tabRatio="829" activeTab="2" xr2:uid="{00000000-000D-0000-FFFF-FFFF00000000}"/>
  </bookViews>
  <sheets>
    <sheet name="สรุปทั้ง 6 บริหาร (ห้ามแก้ไข)" sheetId="13" r:id="rId1"/>
    <sheet name="บัญชีคุมงบ(บันทึกข้อมูลได้)" sheetId="17" r:id="rId2"/>
    <sheet name="สรุปงบ1" sheetId="64" r:id="rId3"/>
  </sheets>
  <externalReferences>
    <externalReference r:id="rId4"/>
  </externalReferences>
  <definedNames>
    <definedName name="_xlnm.Print_Area" localSheetId="1">'บัญชีคุมงบ(บันทึกข้อมูลได้)'!$A$1:$X$410</definedName>
    <definedName name="_xlnm.Print_Area" localSheetId="2">สรุปงบ1!$A$1:$X$414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5" i="64" l="1"/>
  <c r="J105" i="64"/>
  <c r="T244" i="17"/>
  <c r="U244" i="17"/>
  <c r="C225" i="17"/>
  <c r="C226" i="17"/>
  <c r="C227" i="17"/>
  <c r="C228" i="17"/>
  <c r="C229" i="17"/>
  <c r="C230" i="17"/>
  <c r="T205" i="17"/>
  <c r="U205" i="17"/>
  <c r="T74" i="17" l="1"/>
  <c r="U74" i="17"/>
  <c r="T199" i="17"/>
  <c r="U199" i="17"/>
  <c r="T198" i="17"/>
  <c r="T188" i="17"/>
  <c r="U188" i="17"/>
  <c r="T189" i="17"/>
  <c r="U189" i="17"/>
  <c r="T190" i="17"/>
  <c r="U190" i="17"/>
  <c r="T191" i="17"/>
  <c r="U191" i="17"/>
  <c r="T192" i="17"/>
  <c r="U192" i="17"/>
  <c r="T171" i="17"/>
  <c r="V189" i="17" l="1"/>
  <c r="V188" i="17"/>
  <c r="V192" i="17"/>
  <c r="V190" i="17"/>
  <c r="V191" i="17"/>
  <c r="T162" i="17" l="1"/>
  <c r="U13" i="17" l="1"/>
  <c r="T13" i="17"/>
  <c r="V13" i="17" l="1"/>
  <c r="T10" i="17"/>
  <c r="W13" i="13" l="1"/>
  <c r="X13" i="13"/>
  <c r="E409" i="64"/>
  <c r="F409" i="64"/>
  <c r="G409" i="64"/>
  <c r="D410" i="64"/>
  <c r="F410" i="64"/>
  <c r="G410" i="64"/>
  <c r="D411" i="64"/>
  <c r="E411" i="64"/>
  <c r="G411" i="64"/>
  <c r="D412" i="64"/>
  <c r="E412" i="64"/>
  <c r="F412" i="64"/>
  <c r="G412" i="64"/>
  <c r="D413" i="64"/>
  <c r="E413" i="64"/>
  <c r="F413" i="64"/>
  <c r="G413" i="64"/>
  <c r="G414" i="64"/>
  <c r="T289" i="17" l="1"/>
  <c r="U289" i="17"/>
  <c r="T290" i="17"/>
  <c r="U290" i="17"/>
  <c r="I294" i="64" s="1"/>
  <c r="T291" i="17"/>
  <c r="U291" i="17"/>
  <c r="T292" i="17"/>
  <c r="U292" i="17"/>
  <c r="T293" i="17"/>
  <c r="U293" i="17"/>
  <c r="I297" i="64" s="1"/>
  <c r="T294" i="17"/>
  <c r="U294" i="17"/>
  <c r="I298" i="64" s="1"/>
  <c r="T295" i="17"/>
  <c r="U295" i="17"/>
  <c r="T296" i="17"/>
  <c r="U296" i="17"/>
  <c r="I300" i="64" s="1"/>
  <c r="T297" i="17"/>
  <c r="U297" i="17"/>
  <c r="I301" i="64" s="1"/>
  <c r="T298" i="17"/>
  <c r="U298" i="17"/>
  <c r="I302" i="64" s="1"/>
  <c r="T299" i="17"/>
  <c r="U299" i="17"/>
  <c r="T300" i="17"/>
  <c r="U300" i="17"/>
  <c r="I304" i="64" s="1"/>
  <c r="T301" i="17"/>
  <c r="U301" i="17"/>
  <c r="I305" i="64" s="1"/>
  <c r="T302" i="17"/>
  <c r="U302" i="17"/>
  <c r="I306" i="64" s="1"/>
  <c r="T303" i="17"/>
  <c r="U303" i="17"/>
  <c r="V303" i="17" s="1"/>
  <c r="J307" i="64" s="1"/>
  <c r="T304" i="17"/>
  <c r="U304" i="17"/>
  <c r="I308" i="64" s="1"/>
  <c r="T305" i="17"/>
  <c r="U305" i="17"/>
  <c r="I309" i="64" s="1"/>
  <c r="T306" i="17"/>
  <c r="U306" i="17"/>
  <c r="I310" i="64" s="1"/>
  <c r="T307" i="17"/>
  <c r="U307" i="17"/>
  <c r="T308" i="17"/>
  <c r="U308" i="17"/>
  <c r="I312" i="64" s="1"/>
  <c r="T309" i="17"/>
  <c r="U309" i="17"/>
  <c r="I313" i="64" s="1"/>
  <c r="T310" i="17"/>
  <c r="U310" i="17"/>
  <c r="I314" i="64" s="1"/>
  <c r="T311" i="17"/>
  <c r="U311" i="17"/>
  <c r="T312" i="17"/>
  <c r="U312" i="17"/>
  <c r="I316" i="64" s="1"/>
  <c r="T313" i="17"/>
  <c r="U313" i="17"/>
  <c r="I317" i="64" s="1"/>
  <c r="T314" i="17"/>
  <c r="U314" i="17"/>
  <c r="I318" i="64" s="1"/>
  <c r="T315" i="17"/>
  <c r="U315" i="17"/>
  <c r="T316" i="17"/>
  <c r="U316" i="17"/>
  <c r="I320" i="64" s="1"/>
  <c r="T317" i="17"/>
  <c r="U317" i="17"/>
  <c r="I321" i="64" s="1"/>
  <c r="T318" i="17"/>
  <c r="U318" i="17"/>
  <c r="I322" i="64" s="1"/>
  <c r="T319" i="17"/>
  <c r="U319" i="17"/>
  <c r="T320" i="17"/>
  <c r="U320" i="17"/>
  <c r="I324" i="64" s="1"/>
  <c r="T321" i="17"/>
  <c r="U321" i="17"/>
  <c r="I325" i="64" s="1"/>
  <c r="T322" i="17"/>
  <c r="U322" i="17"/>
  <c r="I326" i="64" s="1"/>
  <c r="T323" i="17"/>
  <c r="U323" i="17"/>
  <c r="T324" i="17"/>
  <c r="U324" i="17"/>
  <c r="T325" i="17"/>
  <c r="U325" i="17"/>
  <c r="I329" i="64" s="1"/>
  <c r="T326" i="17"/>
  <c r="U326" i="17"/>
  <c r="I330" i="64" s="1"/>
  <c r="T327" i="17"/>
  <c r="U327" i="17"/>
  <c r="I331" i="64" s="1"/>
  <c r="T328" i="17"/>
  <c r="U328" i="17"/>
  <c r="I332" i="64" s="1"/>
  <c r="T329" i="17"/>
  <c r="U329" i="17"/>
  <c r="I333" i="64" s="1"/>
  <c r="T330" i="17"/>
  <c r="U330" i="17"/>
  <c r="I334" i="64" s="1"/>
  <c r="T331" i="17"/>
  <c r="U331" i="17"/>
  <c r="I335" i="64" s="1"/>
  <c r="T332" i="17"/>
  <c r="U332" i="17"/>
  <c r="I336" i="64" s="1"/>
  <c r="T333" i="17"/>
  <c r="U333" i="17"/>
  <c r="I337" i="64" s="1"/>
  <c r="T334" i="17"/>
  <c r="U334" i="17"/>
  <c r="I338" i="64" s="1"/>
  <c r="T335" i="17"/>
  <c r="U335" i="17"/>
  <c r="U288" i="17"/>
  <c r="I292" i="64" s="1"/>
  <c r="T288" i="17"/>
  <c r="Q390" i="17"/>
  <c r="I279" i="64"/>
  <c r="J279" i="64"/>
  <c r="I286" i="64"/>
  <c r="J286" i="64"/>
  <c r="I289" i="64"/>
  <c r="J289" i="64"/>
  <c r="I290" i="64"/>
  <c r="J290" i="64"/>
  <c r="I291" i="64"/>
  <c r="J291" i="64"/>
  <c r="I293" i="64"/>
  <c r="I341" i="64"/>
  <c r="J341" i="64"/>
  <c r="I342" i="64"/>
  <c r="J342" i="64"/>
  <c r="I379" i="64"/>
  <c r="J379" i="64"/>
  <c r="I380" i="64"/>
  <c r="J380" i="64"/>
  <c r="I381" i="64"/>
  <c r="J381" i="64"/>
  <c r="I385" i="64"/>
  <c r="J385" i="64"/>
  <c r="I389" i="64"/>
  <c r="J389" i="64"/>
  <c r="I12" i="64"/>
  <c r="J12" i="64"/>
  <c r="I13" i="64"/>
  <c r="J13" i="64"/>
  <c r="I14" i="64"/>
  <c r="J14" i="64"/>
  <c r="I29" i="64"/>
  <c r="J29" i="64"/>
  <c r="I32" i="64"/>
  <c r="J32" i="64"/>
  <c r="I37" i="64"/>
  <c r="J37" i="64"/>
  <c r="I39" i="64"/>
  <c r="J39" i="64"/>
  <c r="I40" i="64"/>
  <c r="J40" i="64"/>
  <c r="I41" i="64"/>
  <c r="J41" i="64"/>
  <c r="I44" i="64"/>
  <c r="J44" i="64"/>
  <c r="I53" i="64"/>
  <c r="J53" i="64"/>
  <c r="I55" i="64"/>
  <c r="J55" i="64"/>
  <c r="I57" i="64"/>
  <c r="J57" i="64"/>
  <c r="I58" i="64"/>
  <c r="J58" i="64"/>
  <c r="I60" i="64"/>
  <c r="J60" i="64"/>
  <c r="I63" i="64"/>
  <c r="J63" i="64"/>
  <c r="I65" i="64"/>
  <c r="J65" i="64"/>
  <c r="I67" i="64"/>
  <c r="J67" i="64"/>
  <c r="I68" i="64"/>
  <c r="J68" i="64"/>
  <c r="I70" i="64"/>
  <c r="J70" i="64"/>
  <c r="I71" i="64"/>
  <c r="J71" i="64"/>
  <c r="I74" i="64"/>
  <c r="J74" i="64"/>
  <c r="I76" i="64"/>
  <c r="J76" i="64"/>
  <c r="I77" i="64"/>
  <c r="J77" i="64"/>
  <c r="I79" i="64"/>
  <c r="J79" i="64"/>
  <c r="I80" i="64"/>
  <c r="J80" i="64"/>
  <c r="I83" i="64"/>
  <c r="J83" i="64"/>
  <c r="I85" i="64"/>
  <c r="J85" i="64"/>
  <c r="I86" i="64"/>
  <c r="J86" i="64"/>
  <c r="I88" i="64"/>
  <c r="J88" i="64"/>
  <c r="J97" i="64"/>
  <c r="J98" i="64"/>
  <c r="J99" i="64"/>
  <c r="I100" i="64"/>
  <c r="J100" i="64"/>
  <c r="I102" i="64"/>
  <c r="J102" i="64"/>
  <c r="I106" i="64"/>
  <c r="J106" i="64"/>
  <c r="J109" i="64"/>
  <c r="J110" i="64"/>
  <c r="J111" i="64"/>
  <c r="I112" i="64"/>
  <c r="J112" i="64"/>
  <c r="I114" i="64"/>
  <c r="J114" i="64"/>
  <c r="I116" i="64"/>
  <c r="J116" i="64"/>
  <c r="J129" i="64"/>
  <c r="J130" i="64"/>
  <c r="J131" i="64"/>
  <c r="I132" i="64"/>
  <c r="J132" i="64"/>
  <c r="I134" i="64"/>
  <c r="J134" i="64"/>
  <c r="J136" i="64"/>
  <c r="J137" i="64"/>
  <c r="J138" i="64"/>
  <c r="I139" i="64"/>
  <c r="J139" i="64"/>
  <c r="I141" i="64"/>
  <c r="J141" i="64"/>
  <c r="I146" i="64"/>
  <c r="J146" i="64"/>
  <c r="I148" i="64"/>
  <c r="J148" i="64"/>
  <c r="I155" i="64"/>
  <c r="J155" i="64"/>
  <c r="I161" i="64"/>
  <c r="J161" i="64"/>
  <c r="I162" i="64"/>
  <c r="J162" i="64"/>
  <c r="I164" i="64"/>
  <c r="J164" i="64"/>
  <c r="I168" i="64"/>
  <c r="J168" i="64"/>
  <c r="I171" i="64"/>
  <c r="J171" i="64"/>
  <c r="I173" i="64"/>
  <c r="J173" i="64"/>
  <c r="I174" i="64"/>
  <c r="J174" i="64"/>
  <c r="I175" i="64"/>
  <c r="J175" i="64"/>
  <c r="I177" i="64"/>
  <c r="J177" i="64"/>
  <c r="I178" i="64"/>
  <c r="J178" i="64"/>
  <c r="I186" i="64"/>
  <c r="J186" i="64"/>
  <c r="I187" i="64"/>
  <c r="J187" i="64"/>
  <c r="I192" i="64"/>
  <c r="J192" i="64"/>
  <c r="I195" i="64"/>
  <c r="J195" i="64"/>
  <c r="I197" i="64"/>
  <c r="J197" i="64"/>
  <c r="I203" i="64"/>
  <c r="J203" i="64"/>
  <c r="I206" i="64"/>
  <c r="J206" i="64"/>
  <c r="I207" i="64"/>
  <c r="J207" i="64"/>
  <c r="I210" i="64"/>
  <c r="J210" i="64"/>
  <c r="I211" i="64"/>
  <c r="J211" i="64"/>
  <c r="I217" i="64"/>
  <c r="J217" i="64"/>
  <c r="I219" i="64"/>
  <c r="J219" i="64"/>
  <c r="I221" i="64"/>
  <c r="J221" i="64"/>
  <c r="I222" i="64"/>
  <c r="J222" i="64"/>
  <c r="I224" i="64"/>
  <c r="J224" i="64"/>
  <c r="I225" i="64"/>
  <c r="J225" i="64"/>
  <c r="I227" i="64"/>
  <c r="J227" i="64"/>
  <c r="I229" i="64"/>
  <c r="J229" i="64"/>
  <c r="I230" i="64"/>
  <c r="J230" i="64"/>
  <c r="I236" i="64"/>
  <c r="J236" i="64"/>
  <c r="I237" i="64"/>
  <c r="J237" i="64"/>
  <c r="I239" i="64"/>
  <c r="J239" i="64"/>
  <c r="I241" i="64"/>
  <c r="J241" i="64"/>
  <c r="I242" i="64"/>
  <c r="J242" i="64"/>
  <c r="I250" i="64"/>
  <c r="J250" i="64"/>
  <c r="I251" i="64"/>
  <c r="J251" i="64"/>
  <c r="I261" i="64"/>
  <c r="J261" i="64"/>
  <c r="I262" i="64"/>
  <c r="J262" i="64"/>
  <c r="I201" i="64"/>
  <c r="I202" i="64"/>
  <c r="I199" i="64"/>
  <c r="I200" i="64"/>
  <c r="G394" i="64"/>
  <c r="F394" i="64"/>
  <c r="E394" i="64"/>
  <c r="D394" i="64"/>
  <c r="H393" i="64"/>
  <c r="H392" i="64"/>
  <c r="H391" i="64"/>
  <c r="H390" i="64"/>
  <c r="H388" i="64"/>
  <c r="H387" i="64"/>
  <c r="H386" i="64"/>
  <c r="H384" i="64"/>
  <c r="H383" i="64"/>
  <c r="H382" i="64"/>
  <c r="G378" i="64"/>
  <c r="F378" i="64"/>
  <c r="E378" i="64"/>
  <c r="D378" i="64"/>
  <c r="H377" i="64"/>
  <c r="H376" i="64"/>
  <c r="H375" i="64"/>
  <c r="H374" i="64"/>
  <c r="H373" i="64"/>
  <c r="H372" i="64"/>
  <c r="H371" i="64"/>
  <c r="H370" i="64"/>
  <c r="H369" i="64"/>
  <c r="H368" i="64"/>
  <c r="H367" i="64"/>
  <c r="H366" i="64"/>
  <c r="H365" i="64"/>
  <c r="H364" i="64"/>
  <c r="H363" i="64"/>
  <c r="H362" i="64"/>
  <c r="H361" i="64"/>
  <c r="H360" i="64"/>
  <c r="H359" i="64"/>
  <c r="H358" i="64"/>
  <c r="H357" i="64"/>
  <c r="H356" i="64"/>
  <c r="H355" i="64"/>
  <c r="H354" i="64"/>
  <c r="H353" i="64"/>
  <c r="H352" i="64"/>
  <c r="H351" i="64"/>
  <c r="H350" i="64"/>
  <c r="H349" i="64"/>
  <c r="H348" i="64"/>
  <c r="H347" i="64"/>
  <c r="H346" i="64"/>
  <c r="H345" i="64"/>
  <c r="H344" i="64"/>
  <c r="G340" i="64"/>
  <c r="F340" i="64"/>
  <c r="E340" i="64"/>
  <c r="D340" i="64"/>
  <c r="H339" i="64"/>
  <c r="H338" i="64"/>
  <c r="H337" i="64"/>
  <c r="H336" i="64"/>
  <c r="H335" i="64"/>
  <c r="H334" i="64"/>
  <c r="L288" i="64"/>
  <c r="K288" i="64"/>
  <c r="G288" i="64"/>
  <c r="F288" i="64"/>
  <c r="E288" i="64"/>
  <c r="D288" i="64"/>
  <c r="H287" i="64"/>
  <c r="H285" i="64"/>
  <c r="H284" i="64"/>
  <c r="H283" i="64"/>
  <c r="H282" i="64"/>
  <c r="H281" i="64"/>
  <c r="H280" i="64"/>
  <c r="H278" i="64"/>
  <c r="H277" i="64"/>
  <c r="H276" i="64"/>
  <c r="H275" i="64"/>
  <c r="H274" i="64"/>
  <c r="G270" i="64"/>
  <c r="F270" i="64"/>
  <c r="E270" i="64"/>
  <c r="D270" i="64"/>
  <c r="H269" i="64"/>
  <c r="H268" i="64"/>
  <c r="H267" i="64"/>
  <c r="H266" i="64"/>
  <c r="H265" i="64"/>
  <c r="H264" i="64"/>
  <c r="H263" i="64"/>
  <c r="H260" i="64"/>
  <c r="H259" i="64"/>
  <c r="H258" i="64"/>
  <c r="H257" i="64"/>
  <c r="H256" i="64"/>
  <c r="H255" i="64"/>
  <c r="H254" i="64"/>
  <c r="H253" i="64"/>
  <c r="H252" i="64"/>
  <c r="H249" i="64"/>
  <c r="H248" i="64"/>
  <c r="H247" i="64"/>
  <c r="H246" i="64"/>
  <c r="H245" i="64"/>
  <c r="H244" i="64"/>
  <c r="H243" i="64"/>
  <c r="H240" i="64"/>
  <c r="H238" i="64"/>
  <c r="H235" i="64"/>
  <c r="H234" i="64"/>
  <c r="H233" i="64"/>
  <c r="H232" i="64"/>
  <c r="H231" i="64"/>
  <c r="H226" i="64"/>
  <c r="H223" i="64"/>
  <c r="H220" i="64"/>
  <c r="H218" i="64"/>
  <c r="H216" i="64"/>
  <c r="H215" i="64"/>
  <c r="H214" i="64"/>
  <c r="H213" i="64"/>
  <c r="H212" i="64"/>
  <c r="H209" i="64"/>
  <c r="H208" i="64"/>
  <c r="H205" i="64"/>
  <c r="H204" i="64"/>
  <c r="H198" i="64"/>
  <c r="H196" i="64"/>
  <c r="H194" i="64"/>
  <c r="H193" i="64"/>
  <c r="H191" i="64"/>
  <c r="H190" i="64"/>
  <c r="H189" i="64"/>
  <c r="H188" i="64"/>
  <c r="H185" i="64"/>
  <c r="H183" i="64"/>
  <c r="H182" i="64"/>
  <c r="H181" i="64"/>
  <c r="H180" i="64"/>
  <c r="H179" i="64"/>
  <c r="H176" i="64"/>
  <c r="H172" i="64"/>
  <c r="H170" i="64"/>
  <c r="H169" i="64"/>
  <c r="H167" i="64"/>
  <c r="H166" i="64"/>
  <c r="H165" i="64"/>
  <c r="H163" i="64"/>
  <c r="H160" i="64"/>
  <c r="H158" i="64"/>
  <c r="H157" i="64"/>
  <c r="H156" i="64"/>
  <c r="H154" i="64"/>
  <c r="H153" i="64"/>
  <c r="H150" i="64"/>
  <c r="H149" i="64"/>
  <c r="H147" i="64"/>
  <c r="H145" i="64"/>
  <c r="H142" i="64"/>
  <c r="H140" i="64"/>
  <c r="H138" i="64"/>
  <c r="H135" i="64"/>
  <c r="H133" i="64"/>
  <c r="H131" i="64"/>
  <c r="H128" i="64"/>
  <c r="H127" i="64"/>
  <c r="H126" i="64"/>
  <c r="H125" i="64"/>
  <c r="H124" i="64"/>
  <c r="H123" i="64"/>
  <c r="H122" i="64"/>
  <c r="H121" i="64"/>
  <c r="H120" i="64"/>
  <c r="H119" i="64"/>
  <c r="H118" i="64"/>
  <c r="H117" i="64"/>
  <c r="H115" i="64"/>
  <c r="H113" i="64"/>
  <c r="H111" i="64"/>
  <c r="H108" i="64"/>
  <c r="H107" i="64"/>
  <c r="H105" i="64"/>
  <c r="H103" i="64"/>
  <c r="H101" i="64"/>
  <c r="H99" i="64"/>
  <c r="H96" i="64"/>
  <c r="H95" i="64"/>
  <c r="H94" i="64"/>
  <c r="H93" i="64"/>
  <c r="H92" i="64"/>
  <c r="H91" i="64"/>
  <c r="H90" i="64"/>
  <c r="H89" i="64"/>
  <c r="H87" i="64"/>
  <c r="H84" i="64"/>
  <c r="H82" i="64"/>
  <c r="H81" i="64"/>
  <c r="H78" i="64"/>
  <c r="H75" i="64"/>
  <c r="H73" i="64"/>
  <c r="H72" i="64"/>
  <c r="H69" i="64"/>
  <c r="H66" i="64"/>
  <c r="H64" i="64"/>
  <c r="H62" i="64"/>
  <c r="H61" i="64"/>
  <c r="H59" i="64"/>
  <c r="H56" i="64"/>
  <c r="H54" i="64"/>
  <c r="H52" i="64"/>
  <c r="H51" i="64"/>
  <c r="H50" i="64"/>
  <c r="H49" i="64"/>
  <c r="H48" i="64"/>
  <c r="H47" i="64"/>
  <c r="H46" i="64"/>
  <c r="H45" i="64"/>
  <c r="H43" i="64"/>
  <c r="H42" i="64"/>
  <c r="H38" i="64"/>
  <c r="H36" i="64"/>
  <c r="H35" i="64"/>
  <c r="H34" i="64"/>
  <c r="H33" i="64"/>
  <c r="H31" i="64"/>
  <c r="H30" i="64"/>
  <c r="H28" i="64"/>
  <c r="H27" i="64"/>
  <c r="H26" i="64"/>
  <c r="H25" i="64"/>
  <c r="H24" i="64"/>
  <c r="H23" i="64"/>
  <c r="H22" i="64"/>
  <c r="H21" i="64"/>
  <c r="H20" i="64"/>
  <c r="H19" i="64"/>
  <c r="H18" i="64"/>
  <c r="H17" i="64"/>
  <c r="H16" i="64"/>
  <c r="H15" i="64"/>
  <c r="H11" i="64"/>
  <c r="H10" i="64"/>
  <c r="T226" i="17"/>
  <c r="U226" i="17"/>
  <c r="I232" i="64" s="1"/>
  <c r="T227" i="17"/>
  <c r="U227" i="17"/>
  <c r="I233" i="64" s="1"/>
  <c r="T204" i="17"/>
  <c r="U204" i="17"/>
  <c r="I213" i="64" s="1"/>
  <c r="T206" i="17"/>
  <c r="U206" i="17"/>
  <c r="I214" i="64" s="1"/>
  <c r="T207" i="17"/>
  <c r="U207" i="17"/>
  <c r="I215" i="64" s="1"/>
  <c r="T27" i="17"/>
  <c r="U27" i="17"/>
  <c r="I27" i="64" s="1"/>
  <c r="T28" i="17"/>
  <c r="U28" i="17"/>
  <c r="I28" i="64" s="1"/>
  <c r="T20" i="17"/>
  <c r="U20" i="17"/>
  <c r="I20" i="64" s="1"/>
  <c r="T21" i="17"/>
  <c r="U21" i="17"/>
  <c r="I21" i="64" s="1"/>
  <c r="T22" i="17"/>
  <c r="U22" i="17"/>
  <c r="I22" i="64" s="1"/>
  <c r="T23" i="17"/>
  <c r="U23" i="17"/>
  <c r="I23" i="64" s="1"/>
  <c r="T24" i="17"/>
  <c r="U24" i="17"/>
  <c r="I24" i="64" s="1"/>
  <c r="T25" i="17"/>
  <c r="U25" i="17"/>
  <c r="I25" i="64" s="1"/>
  <c r="T26" i="17"/>
  <c r="U26" i="17"/>
  <c r="I26" i="64" s="1"/>
  <c r="T255" i="17"/>
  <c r="T249" i="17"/>
  <c r="U249" i="17"/>
  <c r="I253" i="64" s="1"/>
  <c r="T250" i="17"/>
  <c r="U250" i="17"/>
  <c r="I254" i="64" s="1"/>
  <c r="T251" i="17"/>
  <c r="U251" i="17"/>
  <c r="I255" i="64" s="1"/>
  <c r="T252" i="17"/>
  <c r="U252" i="17"/>
  <c r="I256" i="64" s="1"/>
  <c r="T253" i="17"/>
  <c r="U253" i="17"/>
  <c r="I257" i="64" s="1"/>
  <c r="T254" i="17"/>
  <c r="U254" i="17"/>
  <c r="I258" i="64" s="1"/>
  <c r="U255" i="17"/>
  <c r="I259" i="64" s="1"/>
  <c r="T256" i="17"/>
  <c r="U256" i="17"/>
  <c r="I260" i="64" s="1"/>
  <c r="U248" i="17"/>
  <c r="I252" i="64" s="1"/>
  <c r="T248" i="17"/>
  <c r="T243" i="17"/>
  <c r="U243" i="17"/>
  <c r="I248" i="64" s="1"/>
  <c r="T245" i="17"/>
  <c r="U245" i="17"/>
  <c r="I249" i="64" s="1"/>
  <c r="T239" i="17"/>
  <c r="U239" i="17"/>
  <c r="I244" i="64" s="1"/>
  <c r="T240" i="17"/>
  <c r="U240" i="17"/>
  <c r="I245" i="64" s="1"/>
  <c r="T241" i="17"/>
  <c r="U241" i="17"/>
  <c r="I246" i="64" s="1"/>
  <c r="T242" i="17"/>
  <c r="U242" i="17"/>
  <c r="I247" i="64" s="1"/>
  <c r="E336" i="17"/>
  <c r="E10" i="13" s="1"/>
  <c r="F336" i="17"/>
  <c r="F10" i="13" s="1"/>
  <c r="G336" i="17"/>
  <c r="G10" i="13" s="1"/>
  <c r="H336" i="17"/>
  <c r="H10" i="13" s="1"/>
  <c r="I336" i="17"/>
  <c r="I10" i="13" s="1"/>
  <c r="J336" i="17"/>
  <c r="J10" i="13" s="1"/>
  <c r="K336" i="17"/>
  <c r="K10" i="13" s="1"/>
  <c r="L336" i="17"/>
  <c r="L10" i="13" s="1"/>
  <c r="M336" i="17"/>
  <c r="M10" i="13" s="1"/>
  <c r="N336" i="17"/>
  <c r="N10" i="13" s="1"/>
  <c r="O336" i="17"/>
  <c r="O10" i="13" s="1"/>
  <c r="P336" i="17"/>
  <c r="P10" i="13" s="1"/>
  <c r="Q336" i="17"/>
  <c r="Q10" i="13" s="1"/>
  <c r="R336" i="17"/>
  <c r="R10" i="13" s="1"/>
  <c r="S336" i="17"/>
  <c r="S10" i="13" s="1"/>
  <c r="D336" i="17"/>
  <c r="D10" i="13" s="1"/>
  <c r="E266" i="17"/>
  <c r="E8" i="13" s="1"/>
  <c r="F266" i="17"/>
  <c r="F8" i="13" s="1"/>
  <c r="G266" i="17"/>
  <c r="G8" i="13" s="1"/>
  <c r="H266" i="17"/>
  <c r="H8" i="13" s="1"/>
  <c r="I266" i="17"/>
  <c r="I8" i="13" s="1"/>
  <c r="J266" i="17"/>
  <c r="J8" i="13" s="1"/>
  <c r="K266" i="17"/>
  <c r="K8" i="13" s="1"/>
  <c r="L266" i="17"/>
  <c r="L8" i="13" s="1"/>
  <c r="M266" i="17"/>
  <c r="M8" i="13" s="1"/>
  <c r="N266" i="17"/>
  <c r="N8" i="13" s="1"/>
  <c r="O266" i="17"/>
  <c r="O8" i="13" s="1"/>
  <c r="P266" i="17"/>
  <c r="P8" i="13" s="1"/>
  <c r="Q266" i="17"/>
  <c r="Q8" i="13" s="1"/>
  <c r="R266" i="17"/>
  <c r="R8" i="13" s="1"/>
  <c r="S266" i="17"/>
  <c r="S8" i="13" s="1"/>
  <c r="D266" i="17"/>
  <c r="D8" i="13" s="1"/>
  <c r="T277" i="17"/>
  <c r="U277" i="17"/>
  <c r="I281" i="64" s="1"/>
  <c r="T278" i="17"/>
  <c r="U278" i="17"/>
  <c r="I282" i="64" s="1"/>
  <c r="T279" i="17"/>
  <c r="U279" i="17"/>
  <c r="I283" i="64" s="1"/>
  <c r="T280" i="17"/>
  <c r="U280" i="17"/>
  <c r="I284" i="64" s="1"/>
  <c r="T281" i="17"/>
  <c r="U281" i="17"/>
  <c r="I285" i="64" s="1"/>
  <c r="T271" i="17"/>
  <c r="U271" i="17"/>
  <c r="I275" i="64" s="1"/>
  <c r="T272" i="17"/>
  <c r="U272" i="17"/>
  <c r="I276" i="64" s="1"/>
  <c r="T273" i="17"/>
  <c r="U273" i="17"/>
  <c r="I277" i="64" s="1"/>
  <c r="T274" i="17"/>
  <c r="U274" i="17"/>
  <c r="I278" i="64" s="1"/>
  <c r="E284" i="17"/>
  <c r="F284" i="17"/>
  <c r="G284" i="17"/>
  <c r="G9" i="13" s="1"/>
  <c r="H284" i="17"/>
  <c r="H9" i="13" s="1"/>
  <c r="I284" i="17"/>
  <c r="I9" i="13" s="1"/>
  <c r="J284" i="17"/>
  <c r="K284" i="17"/>
  <c r="K9" i="13" s="1"/>
  <c r="L284" i="17"/>
  <c r="L9" i="13" s="1"/>
  <c r="M284" i="17"/>
  <c r="M9" i="13" s="1"/>
  <c r="N284" i="17"/>
  <c r="N9" i="13" s="1"/>
  <c r="O284" i="17"/>
  <c r="O9" i="13" s="1"/>
  <c r="P284" i="17"/>
  <c r="P9" i="13" s="1"/>
  <c r="Q284" i="17"/>
  <c r="R284" i="17"/>
  <c r="S284" i="17"/>
  <c r="S9" i="13" s="1"/>
  <c r="W284" i="17"/>
  <c r="X284" i="17"/>
  <c r="D284" i="17"/>
  <c r="D9" i="13" s="1"/>
  <c r="E374" i="17"/>
  <c r="E11" i="13" s="1"/>
  <c r="F374" i="17"/>
  <c r="F11" i="13" s="1"/>
  <c r="G374" i="17"/>
  <c r="G11" i="13" s="1"/>
  <c r="H374" i="17"/>
  <c r="H11" i="13" s="1"/>
  <c r="I374" i="17"/>
  <c r="I11" i="13" s="1"/>
  <c r="J374" i="17"/>
  <c r="J11" i="13" s="1"/>
  <c r="K374" i="17"/>
  <c r="K11" i="13" s="1"/>
  <c r="L374" i="17"/>
  <c r="L11" i="13" s="1"/>
  <c r="M374" i="17"/>
  <c r="M11" i="13" s="1"/>
  <c r="N374" i="17"/>
  <c r="N11" i="13" s="1"/>
  <c r="O374" i="17"/>
  <c r="O11" i="13" s="1"/>
  <c r="P374" i="17"/>
  <c r="P11" i="13" s="1"/>
  <c r="Q374" i="17"/>
  <c r="Q11" i="13" s="1"/>
  <c r="R374" i="17"/>
  <c r="R11" i="13" s="1"/>
  <c r="S374" i="17"/>
  <c r="S11" i="13" s="1"/>
  <c r="D374" i="17"/>
  <c r="D11" i="13" s="1"/>
  <c r="T383" i="17"/>
  <c r="U383" i="17"/>
  <c r="I387" i="64" s="1"/>
  <c r="T384" i="17"/>
  <c r="U384" i="17"/>
  <c r="I388" i="64" s="1"/>
  <c r="T379" i="17"/>
  <c r="U379" i="17"/>
  <c r="I383" i="64" s="1"/>
  <c r="T380" i="17"/>
  <c r="U380" i="17"/>
  <c r="I384" i="64" s="1"/>
  <c r="Q12" i="13"/>
  <c r="R390" i="17"/>
  <c r="S390" i="17"/>
  <c r="E390" i="17"/>
  <c r="E12" i="13" s="1"/>
  <c r="F390" i="17"/>
  <c r="F12" i="13" s="1"/>
  <c r="G390" i="17"/>
  <c r="G12" i="13" s="1"/>
  <c r="H390" i="17"/>
  <c r="H12" i="13" s="1"/>
  <c r="I390" i="17"/>
  <c r="I12" i="13" s="1"/>
  <c r="J390" i="17"/>
  <c r="J12" i="13" s="1"/>
  <c r="K390" i="17"/>
  <c r="K12" i="13" s="1"/>
  <c r="L390" i="17"/>
  <c r="L12" i="13" s="1"/>
  <c r="M390" i="17"/>
  <c r="M12" i="13" s="1"/>
  <c r="N390" i="17"/>
  <c r="N12" i="13" s="1"/>
  <c r="O390" i="17"/>
  <c r="O12" i="13" s="1"/>
  <c r="P390" i="17"/>
  <c r="P12" i="13" s="1"/>
  <c r="D390" i="17"/>
  <c r="T387" i="17"/>
  <c r="U387" i="17"/>
  <c r="I391" i="64" s="1"/>
  <c r="T388" i="17"/>
  <c r="U388" i="17"/>
  <c r="I392" i="64" s="1"/>
  <c r="T389" i="17"/>
  <c r="U389" i="17"/>
  <c r="I393" i="64" s="1"/>
  <c r="U373" i="17"/>
  <c r="I377" i="64" s="1"/>
  <c r="T373" i="17"/>
  <c r="U372" i="17"/>
  <c r="I376" i="64" s="1"/>
  <c r="T372" i="17"/>
  <c r="U371" i="17"/>
  <c r="I375" i="64" s="1"/>
  <c r="T371" i="17"/>
  <c r="U370" i="17"/>
  <c r="I374" i="64" s="1"/>
  <c r="T370" i="17"/>
  <c r="U369" i="17"/>
  <c r="I373" i="64" s="1"/>
  <c r="T369" i="17"/>
  <c r="U368" i="17"/>
  <c r="I372" i="64" s="1"/>
  <c r="T368" i="17"/>
  <c r="U367" i="17"/>
  <c r="I371" i="64" s="1"/>
  <c r="T367" i="17"/>
  <c r="U366" i="17"/>
  <c r="I370" i="64" s="1"/>
  <c r="T366" i="17"/>
  <c r="U365" i="17"/>
  <c r="I369" i="64" s="1"/>
  <c r="T365" i="17"/>
  <c r="U364" i="17"/>
  <c r="I368" i="64" s="1"/>
  <c r="T364" i="17"/>
  <c r="U363" i="17"/>
  <c r="I367" i="64" s="1"/>
  <c r="T363" i="17"/>
  <c r="U362" i="17"/>
  <c r="I366" i="64" s="1"/>
  <c r="T362" i="17"/>
  <c r="U361" i="17"/>
  <c r="I365" i="64" s="1"/>
  <c r="T361" i="17"/>
  <c r="U360" i="17"/>
  <c r="I364" i="64" s="1"/>
  <c r="T360" i="17"/>
  <c r="U359" i="17"/>
  <c r="I363" i="64" s="1"/>
  <c r="T359" i="17"/>
  <c r="U358" i="17"/>
  <c r="I362" i="64" s="1"/>
  <c r="T358" i="17"/>
  <c r="U357" i="17"/>
  <c r="I361" i="64" s="1"/>
  <c r="T357" i="17"/>
  <c r="U356" i="17"/>
  <c r="I360" i="64" s="1"/>
  <c r="T356" i="17"/>
  <c r="U355" i="17"/>
  <c r="I359" i="64" s="1"/>
  <c r="T355" i="17"/>
  <c r="U354" i="17"/>
  <c r="I358" i="64" s="1"/>
  <c r="T354" i="17"/>
  <c r="U353" i="17"/>
  <c r="I357" i="64" s="1"/>
  <c r="T353" i="17"/>
  <c r="U352" i="17"/>
  <c r="I356" i="64" s="1"/>
  <c r="T352" i="17"/>
  <c r="U351" i="17"/>
  <c r="I355" i="64" s="1"/>
  <c r="T351" i="17"/>
  <c r="U350" i="17"/>
  <c r="I354" i="64" s="1"/>
  <c r="T350" i="17"/>
  <c r="U349" i="17"/>
  <c r="I353" i="64" s="1"/>
  <c r="T349" i="17"/>
  <c r="U348" i="17"/>
  <c r="I352" i="64" s="1"/>
  <c r="T348" i="17"/>
  <c r="U347" i="17"/>
  <c r="I351" i="64" s="1"/>
  <c r="T347" i="17"/>
  <c r="U346" i="17"/>
  <c r="I350" i="64" s="1"/>
  <c r="T346" i="17"/>
  <c r="U345" i="17"/>
  <c r="I349" i="64" s="1"/>
  <c r="T345" i="17"/>
  <c r="U344" i="17"/>
  <c r="I348" i="64" s="1"/>
  <c r="T344" i="17"/>
  <c r="U343" i="17"/>
  <c r="I347" i="64" s="1"/>
  <c r="T343" i="17"/>
  <c r="U342" i="17"/>
  <c r="I346" i="64" s="1"/>
  <c r="T342" i="17"/>
  <c r="U341" i="17"/>
  <c r="I345" i="64" s="1"/>
  <c r="T341" i="17"/>
  <c r="U340" i="17"/>
  <c r="I344" i="64" s="1"/>
  <c r="T340" i="17"/>
  <c r="U339" i="17"/>
  <c r="V292" i="17" l="1"/>
  <c r="J296" i="64" s="1"/>
  <c r="V291" i="17"/>
  <c r="J295" i="64" s="1"/>
  <c r="V319" i="17"/>
  <c r="J323" i="64" s="1"/>
  <c r="V315" i="17"/>
  <c r="J319" i="64" s="1"/>
  <c r="V332" i="17"/>
  <c r="J336" i="64" s="1"/>
  <c r="V333" i="17"/>
  <c r="J337" i="64" s="1"/>
  <c r="V330" i="17"/>
  <c r="J334" i="64" s="1"/>
  <c r="V320" i="17"/>
  <c r="J324" i="64" s="1"/>
  <c r="V318" i="17"/>
  <c r="J322" i="64" s="1"/>
  <c r="V316" i="17"/>
  <c r="J320" i="64" s="1"/>
  <c r="V314" i="17"/>
  <c r="J318" i="64" s="1"/>
  <c r="V308" i="17"/>
  <c r="J312" i="64" s="1"/>
  <c r="V304" i="17"/>
  <c r="J308" i="64" s="1"/>
  <c r="V302" i="17"/>
  <c r="J306" i="64" s="1"/>
  <c r="V300" i="17"/>
  <c r="J304" i="64" s="1"/>
  <c r="V298" i="17"/>
  <c r="J302" i="64" s="1"/>
  <c r="V207" i="17"/>
  <c r="J215" i="64" s="1"/>
  <c r="V204" i="17"/>
  <c r="J213" i="64" s="1"/>
  <c r="V226" i="17"/>
  <c r="J232" i="64" s="1"/>
  <c r="J199" i="64"/>
  <c r="J201" i="64"/>
  <c r="V288" i="17"/>
  <c r="J292" i="64" s="1"/>
  <c r="V293" i="17"/>
  <c r="J297" i="64" s="1"/>
  <c r="V327" i="17"/>
  <c r="J331" i="64" s="1"/>
  <c r="V325" i="17"/>
  <c r="J329" i="64" s="1"/>
  <c r="V321" i="17"/>
  <c r="J325" i="64" s="1"/>
  <c r="V309" i="17"/>
  <c r="J313" i="64" s="1"/>
  <c r="V299" i="17"/>
  <c r="J303" i="64" s="1"/>
  <c r="V379" i="17"/>
  <c r="J383" i="64" s="1"/>
  <c r="V245" i="17"/>
  <c r="J249" i="64" s="1"/>
  <c r="I296" i="64"/>
  <c r="V328" i="17"/>
  <c r="J332" i="64" s="1"/>
  <c r="V324" i="17"/>
  <c r="J328" i="64" s="1"/>
  <c r="V305" i="17"/>
  <c r="J309" i="64" s="1"/>
  <c r="V329" i="17"/>
  <c r="J333" i="64" s="1"/>
  <c r="V296" i="17"/>
  <c r="J300" i="64" s="1"/>
  <c r="Q391" i="17"/>
  <c r="J200" i="64"/>
  <c r="J202" i="64"/>
  <c r="V339" i="17"/>
  <c r="J343" i="64" s="1"/>
  <c r="I343" i="64"/>
  <c r="S12" i="13"/>
  <c r="S391" i="17"/>
  <c r="S13" i="13" s="1"/>
  <c r="V227" i="17"/>
  <c r="J233" i="64" s="1"/>
  <c r="V331" i="17"/>
  <c r="J335" i="64" s="1"/>
  <c r="R12" i="13"/>
  <c r="R391" i="17"/>
  <c r="V312" i="17"/>
  <c r="J316" i="64" s="1"/>
  <c r="V307" i="17"/>
  <c r="J311" i="64" s="1"/>
  <c r="V334" i="17"/>
  <c r="J338" i="64" s="1"/>
  <c r="V323" i="17"/>
  <c r="J327" i="64" s="1"/>
  <c r="V289" i="17"/>
  <c r="J293" i="64" s="1"/>
  <c r="V326" i="17"/>
  <c r="J330" i="64" s="1"/>
  <c r="V317" i="17"/>
  <c r="J321" i="64" s="1"/>
  <c r="V310" i="17"/>
  <c r="J314" i="64" s="1"/>
  <c r="V301" i="17"/>
  <c r="J305" i="64" s="1"/>
  <c r="V294" i="17"/>
  <c r="J298" i="64" s="1"/>
  <c r="V335" i="17"/>
  <c r="J339" i="64" s="1"/>
  <c r="V322" i="17"/>
  <c r="J326" i="64" s="1"/>
  <c r="V313" i="17"/>
  <c r="J317" i="64" s="1"/>
  <c r="V311" i="17"/>
  <c r="J315" i="64" s="1"/>
  <c r="V306" i="17"/>
  <c r="J310" i="64" s="1"/>
  <c r="V297" i="17"/>
  <c r="J301" i="64" s="1"/>
  <c r="V295" i="17"/>
  <c r="J299" i="64" s="1"/>
  <c r="T336" i="17"/>
  <c r="T10" i="13" s="1"/>
  <c r="I328" i="64"/>
  <c r="I339" i="64"/>
  <c r="I327" i="64"/>
  <c r="I323" i="64"/>
  <c r="I319" i="64"/>
  <c r="I315" i="64"/>
  <c r="I311" i="64"/>
  <c r="I307" i="64"/>
  <c r="I303" i="64"/>
  <c r="I299" i="64"/>
  <c r="I295" i="64"/>
  <c r="V290" i="17"/>
  <c r="J294" i="64" s="1"/>
  <c r="H270" i="64"/>
  <c r="G395" i="64"/>
  <c r="H288" i="64"/>
  <c r="F395" i="64"/>
  <c r="H340" i="64"/>
  <c r="D395" i="64"/>
  <c r="H394" i="64"/>
  <c r="E395" i="64"/>
  <c r="H378" i="64"/>
  <c r="H395" i="64" s="1"/>
  <c r="V380" i="17"/>
  <c r="J384" i="64" s="1"/>
  <c r="V239" i="17"/>
  <c r="J244" i="64" s="1"/>
  <c r="V256" i="17"/>
  <c r="J260" i="64" s="1"/>
  <c r="V27" i="17"/>
  <c r="J27" i="64" s="1"/>
  <c r="V206" i="17"/>
  <c r="J214" i="64" s="1"/>
  <c r="U336" i="17"/>
  <c r="T374" i="17"/>
  <c r="T11" i="13" s="1"/>
  <c r="V242" i="17"/>
  <c r="J247" i="64" s="1"/>
  <c r="V21" i="17"/>
  <c r="J21" i="64" s="1"/>
  <c r="V28" i="17"/>
  <c r="J28" i="64" s="1"/>
  <c r="V25" i="17"/>
  <c r="J25" i="64" s="1"/>
  <c r="V23" i="17"/>
  <c r="J23" i="64" s="1"/>
  <c r="D391" i="17"/>
  <c r="D13" i="13" s="1"/>
  <c r="V383" i="17"/>
  <c r="J387" i="64" s="1"/>
  <c r="V274" i="17"/>
  <c r="J278" i="64" s="1"/>
  <c r="V272" i="17"/>
  <c r="J276" i="64" s="1"/>
  <c r="V277" i="17"/>
  <c r="J281" i="64" s="1"/>
  <c r="V243" i="17"/>
  <c r="J248" i="64" s="1"/>
  <c r="V252" i="17"/>
  <c r="J256" i="64" s="1"/>
  <c r="V250" i="17"/>
  <c r="J254" i="64" s="1"/>
  <c r="V22" i="17"/>
  <c r="J22" i="64" s="1"/>
  <c r="J391" i="17"/>
  <c r="J13" i="13" s="1"/>
  <c r="F391" i="17"/>
  <c r="F13" i="13" s="1"/>
  <c r="V372" i="17"/>
  <c r="J376" i="64" s="1"/>
  <c r="V384" i="17"/>
  <c r="J388" i="64" s="1"/>
  <c r="V273" i="17"/>
  <c r="J277" i="64" s="1"/>
  <c r="V271" i="17"/>
  <c r="J275" i="64" s="1"/>
  <c r="V280" i="17"/>
  <c r="J284" i="64" s="1"/>
  <c r="V248" i="17"/>
  <c r="J252" i="64" s="1"/>
  <c r="V249" i="17"/>
  <c r="J253" i="64" s="1"/>
  <c r="V24" i="17"/>
  <c r="J24" i="64" s="1"/>
  <c r="V20" i="17"/>
  <c r="J20" i="64" s="1"/>
  <c r="I391" i="17"/>
  <c r="I13" i="13" s="1"/>
  <c r="V26" i="17"/>
  <c r="J26" i="64" s="1"/>
  <c r="J9" i="13"/>
  <c r="V389" i="17"/>
  <c r="J393" i="64" s="1"/>
  <c r="E391" i="17"/>
  <c r="V281" i="17"/>
  <c r="J285" i="64" s="1"/>
  <c r="V279" i="17"/>
  <c r="J283" i="64" s="1"/>
  <c r="D12" i="13"/>
  <c r="V241" i="17"/>
  <c r="J246" i="64" s="1"/>
  <c r="V253" i="17"/>
  <c r="J257" i="64" s="1"/>
  <c r="V251" i="17"/>
  <c r="J255" i="64" s="1"/>
  <c r="U374" i="17"/>
  <c r="V388" i="17"/>
  <c r="J392" i="64" s="1"/>
  <c r="N391" i="17"/>
  <c r="N13" i="13" s="1"/>
  <c r="V254" i="17"/>
  <c r="J258" i="64" s="1"/>
  <c r="V255" i="17"/>
  <c r="J259" i="64" s="1"/>
  <c r="V240" i="17"/>
  <c r="J245" i="64" s="1"/>
  <c r="R9" i="13"/>
  <c r="F9" i="13"/>
  <c r="M391" i="17"/>
  <c r="M13" i="13" s="1"/>
  <c r="G391" i="17"/>
  <c r="G13" i="13" s="1"/>
  <c r="Q9" i="13"/>
  <c r="E9" i="13"/>
  <c r="K391" i="17"/>
  <c r="K13" i="13" s="1"/>
  <c r="O391" i="17"/>
  <c r="O13" i="13" s="1"/>
  <c r="P391" i="17"/>
  <c r="L391" i="17"/>
  <c r="L13" i="13" s="1"/>
  <c r="H391" i="17"/>
  <c r="H13" i="13" s="1"/>
  <c r="V278" i="17"/>
  <c r="J282" i="64" s="1"/>
  <c r="V387" i="17"/>
  <c r="J391" i="64" s="1"/>
  <c r="V366" i="17"/>
  <c r="J370" i="64" s="1"/>
  <c r="V368" i="17"/>
  <c r="J372" i="64" s="1"/>
  <c r="V340" i="17"/>
  <c r="J344" i="64" s="1"/>
  <c r="V350" i="17"/>
  <c r="J354" i="64" s="1"/>
  <c r="V352" i="17"/>
  <c r="J356" i="64" s="1"/>
  <c r="V370" i="17"/>
  <c r="J374" i="64" s="1"/>
  <c r="V353" i="17"/>
  <c r="J357" i="64" s="1"/>
  <c r="V357" i="17"/>
  <c r="J361" i="64" s="1"/>
  <c r="V369" i="17"/>
  <c r="J373" i="64" s="1"/>
  <c r="V345" i="17"/>
  <c r="J349" i="64" s="1"/>
  <c r="V347" i="17"/>
  <c r="J351" i="64" s="1"/>
  <c r="V349" i="17"/>
  <c r="J353" i="64" s="1"/>
  <c r="V354" i="17"/>
  <c r="J358" i="64" s="1"/>
  <c r="V356" i="17"/>
  <c r="J360" i="64" s="1"/>
  <c r="V373" i="17"/>
  <c r="J377" i="64" s="1"/>
  <c r="V343" i="17"/>
  <c r="J347" i="64" s="1"/>
  <c r="V341" i="17"/>
  <c r="J345" i="64" s="1"/>
  <c r="V359" i="17"/>
  <c r="J363" i="64" s="1"/>
  <c r="V361" i="17"/>
  <c r="J365" i="64" s="1"/>
  <c r="V363" i="17"/>
  <c r="J367" i="64" s="1"/>
  <c r="V365" i="17"/>
  <c r="J369" i="64" s="1"/>
  <c r="V342" i="17"/>
  <c r="J346" i="64" s="1"/>
  <c r="V344" i="17"/>
  <c r="J348" i="64" s="1"/>
  <c r="V351" i="17"/>
  <c r="J355" i="64" s="1"/>
  <c r="V358" i="17"/>
  <c r="J362" i="64" s="1"/>
  <c r="V360" i="17"/>
  <c r="J364" i="64" s="1"/>
  <c r="V367" i="17"/>
  <c r="J371" i="64" s="1"/>
  <c r="V346" i="17"/>
  <c r="J350" i="64" s="1"/>
  <c r="V348" i="17"/>
  <c r="J352" i="64" s="1"/>
  <c r="V355" i="17"/>
  <c r="J359" i="64" s="1"/>
  <c r="V362" i="17"/>
  <c r="J366" i="64" s="1"/>
  <c r="V364" i="17"/>
  <c r="J368" i="64" s="1"/>
  <c r="V371" i="17"/>
  <c r="J375" i="64" s="1"/>
  <c r="E13" i="13" l="1"/>
  <c r="U391" i="17"/>
  <c r="U13" i="13" s="1"/>
  <c r="P13" i="13"/>
  <c r="P405" i="17"/>
  <c r="T391" i="17"/>
  <c r="R13" i="13"/>
  <c r="R407" i="17"/>
  <c r="U11" i="13"/>
  <c r="I378" i="64"/>
  <c r="Q13" i="13"/>
  <c r="Q406" i="17"/>
  <c r="U10" i="13"/>
  <c r="I340" i="64"/>
  <c r="V374" i="17"/>
  <c r="V336" i="17"/>
  <c r="D409" i="64" l="1"/>
  <c r="T405" i="17"/>
  <c r="P410" i="17"/>
  <c r="D414" i="64" s="1"/>
  <c r="E410" i="64"/>
  <c r="T406" i="17"/>
  <c r="H410" i="64" s="1"/>
  <c r="F411" i="64"/>
  <c r="T407" i="17"/>
  <c r="H411" i="64" s="1"/>
  <c r="V11" i="13"/>
  <c r="J378" i="64"/>
  <c r="T13" i="13"/>
  <c r="V391" i="17"/>
  <c r="V13" i="13" s="1"/>
  <c r="V10" i="13"/>
  <c r="J340" i="64"/>
  <c r="T260" i="17"/>
  <c r="U260" i="17"/>
  <c r="I264" i="64" s="1"/>
  <c r="T261" i="17"/>
  <c r="U261" i="17"/>
  <c r="I265" i="64" s="1"/>
  <c r="T262" i="17"/>
  <c r="U262" i="17"/>
  <c r="I266" i="64" s="1"/>
  <c r="T263" i="17"/>
  <c r="U263" i="17"/>
  <c r="I267" i="64" s="1"/>
  <c r="T264" i="17"/>
  <c r="U264" i="17"/>
  <c r="I268" i="64" s="1"/>
  <c r="T265" i="17"/>
  <c r="U265" i="17"/>
  <c r="I269" i="64" s="1"/>
  <c r="U259" i="17"/>
  <c r="I263" i="64" s="1"/>
  <c r="T259" i="17"/>
  <c r="U238" i="17"/>
  <c r="I243" i="64" s="1"/>
  <c r="T238" i="17"/>
  <c r="U233" i="17"/>
  <c r="I238" i="64" s="1"/>
  <c r="T233" i="17"/>
  <c r="U225" i="17"/>
  <c r="I231" i="64" s="1"/>
  <c r="T225" i="17"/>
  <c r="U218" i="17"/>
  <c r="I226" i="64" s="1"/>
  <c r="T218" i="17"/>
  <c r="U215" i="17"/>
  <c r="I223" i="64" s="1"/>
  <c r="T215" i="17"/>
  <c r="U212" i="17"/>
  <c r="I220" i="64" s="1"/>
  <c r="T212" i="17"/>
  <c r="U210" i="17"/>
  <c r="I218" i="64" s="1"/>
  <c r="T210" i="17"/>
  <c r="U208" i="17"/>
  <c r="I216" i="64" s="1"/>
  <c r="T208" i="17"/>
  <c r="U203" i="17"/>
  <c r="I212" i="64" s="1"/>
  <c r="T203" i="17"/>
  <c r="U230" i="17"/>
  <c r="I235" i="64" s="1"/>
  <c r="T230" i="17"/>
  <c r="U228" i="17"/>
  <c r="I234" i="64" s="1"/>
  <c r="T228" i="17"/>
  <c r="U200" i="17"/>
  <c r="I209" i="64" s="1"/>
  <c r="T200" i="17"/>
  <c r="U198" i="17"/>
  <c r="I208" i="64" s="1"/>
  <c r="I198" i="64"/>
  <c r="U186" i="17"/>
  <c r="I196" i="64" s="1"/>
  <c r="T186" i="17"/>
  <c r="U195" i="17"/>
  <c r="I205" i="64" s="1"/>
  <c r="T195" i="17"/>
  <c r="U194" i="17"/>
  <c r="I204" i="64" s="1"/>
  <c r="T194" i="17"/>
  <c r="U184" i="17"/>
  <c r="I194" i="64" s="1"/>
  <c r="T184" i="17"/>
  <c r="U183" i="17"/>
  <c r="I193" i="64" s="1"/>
  <c r="T183" i="17"/>
  <c r="T179" i="17"/>
  <c r="U179" i="17"/>
  <c r="I189" i="64" s="1"/>
  <c r="T180" i="17"/>
  <c r="U180" i="17"/>
  <c r="I190" i="64" s="1"/>
  <c r="T181" i="17"/>
  <c r="U181" i="17"/>
  <c r="I191" i="64" s="1"/>
  <c r="U171" i="17"/>
  <c r="I180" i="64" s="1"/>
  <c r="T172" i="17"/>
  <c r="U172" i="17"/>
  <c r="I181" i="64" s="1"/>
  <c r="T173" i="17"/>
  <c r="U173" i="17"/>
  <c r="I182" i="64" s="1"/>
  <c r="T174" i="17"/>
  <c r="U174" i="17"/>
  <c r="I183" i="64" s="1"/>
  <c r="U170" i="17"/>
  <c r="I179" i="64" s="1"/>
  <c r="T170" i="17"/>
  <c r="T150" i="17"/>
  <c r="U150" i="17"/>
  <c r="I157" i="64" s="1"/>
  <c r="T151" i="17"/>
  <c r="U151" i="17"/>
  <c r="I158" i="64" s="1"/>
  <c r="U235" i="17"/>
  <c r="I240" i="64" s="1"/>
  <c r="T235" i="17"/>
  <c r="U178" i="17"/>
  <c r="I188" i="64" s="1"/>
  <c r="T178" i="17"/>
  <c r="U175" i="17"/>
  <c r="I185" i="64" s="1"/>
  <c r="U167" i="17"/>
  <c r="I176" i="64" s="1"/>
  <c r="T167" i="17"/>
  <c r="U149" i="17"/>
  <c r="I156" i="64" s="1"/>
  <c r="T149" i="17"/>
  <c r="U147" i="17"/>
  <c r="U140" i="17"/>
  <c r="I142" i="64" s="1"/>
  <c r="T140" i="17"/>
  <c r="U138" i="17"/>
  <c r="I140" i="64" s="1"/>
  <c r="T138" i="17"/>
  <c r="U136" i="17"/>
  <c r="I138" i="64" s="1"/>
  <c r="T136" i="17"/>
  <c r="U135" i="17"/>
  <c r="I137" i="64" s="1"/>
  <c r="U134" i="17"/>
  <c r="I136" i="64" s="1"/>
  <c r="U141" i="17"/>
  <c r="T146" i="17"/>
  <c r="U146" i="17"/>
  <c r="I150" i="64" s="1"/>
  <c r="U145" i="17"/>
  <c r="I149" i="64" s="1"/>
  <c r="T145" i="17"/>
  <c r="U143" i="17"/>
  <c r="I147" i="64" s="1"/>
  <c r="T143" i="17"/>
  <c r="U133" i="17"/>
  <c r="I135" i="64" s="1"/>
  <c r="T133" i="17"/>
  <c r="U131" i="17"/>
  <c r="I133" i="64" s="1"/>
  <c r="T131" i="17"/>
  <c r="U129" i="17"/>
  <c r="I131" i="64" s="1"/>
  <c r="T129" i="17"/>
  <c r="U128" i="17"/>
  <c r="I130" i="64" s="1"/>
  <c r="U127" i="17"/>
  <c r="I129" i="64" s="1"/>
  <c r="T125" i="17"/>
  <c r="U125" i="17"/>
  <c r="I127" i="64" s="1"/>
  <c r="T126" i="17"/>
  <c r="U126" i="17"/>
  <c r="I128" i="64" s="1"/>
  <c r="T120" i="17"/>
  <c r="U120" i="17"/>
  <c r="I122" i="64" s="1"/>
  <c r="T121" i="17"/>
  <c r="U121" i="17"/>
  <c r="I123" i="64" s="1"/>
  <c r="T122" i="17"/>
  <c r="U122" i="17"/>
  <c r="I124" i="64" s="1"/>
  <c r="T123" i="17"/>
  <c r="U123" i="17"/>
  <c r="I125" i="64" s="1"/>
  <c r="T116" i="17"/>
  <c r="U116" i="17"/>
  <c r="I118" i="64" s="1"/>
  <c r="T117" i="17"/>
  <c r="U117" i="17"/>
  <c r="I119" i="64" s="1"/>
  <c r="T118" i="17"/>
  <c r="U118" i="17"/>
  <c r="I120" i="64" s="1"/>
  <c r="T119" i="17"/>
  <c r="U119" i="17"/>
  <c r="I121" i="64" s="1"/>
  <c r="U124" i="17"/>
  <c r="I126" i="64" s="1"/>
  <c r="T124" i="17"/>
  <c r="U115" i="17"/>
  <c r="I117" i="64" s="1"/>
  <c r="T115" i="17"/>
  <c r="U113" i="17"/>
  <c r="I115" i="64" s="1"/>
  <c r="T113" i="17"/>
  <c r="U111" i="17"/>
  <c r="I113" i="64" s="1"/>
  <c r="T111" i="17"/>
  <c r="U109" i="17"/>
  <c r="I111" i="64" s="1"/>
  <c r="T109" i="17"/>
  <c r="U108" i="17"/>
  <c r="I110" i="64" s="1"/>
  <c r="U107" i="17"/>
  <c r="I109" i="64" s="1"/>
  <c r="U103" i="17"/>
  <c r="T106" i="17"/>
  <c r="U106" i="17"/>
  <c r="I108" i="64" s="1"/>
  <c r="U105" i="17"/>
  <c r="I107" i="64" s="1"/>
  <c r="T105" i="17"/>
  <c r="U102" i="17"/>
  <c r="I103" i="64" s="1"/>
  <c r="T102" i="17"/>
  <c r="U100" i="17"/>
  <c r="I101" i="64" s="1"/>
  <c r="T100" i="17"/>
  <c r="U98" i="17"/>
  <c r="I99" i="64" s="1"/>
  <c r="U96" i="17"/>
  <c r="I97" i="64" s="1"/>
  <c r="U97" i="17"/>
  <c r="I98" i="64" s="1"/>
  <c r="T98" i="17"/>
  <c r="T158" i="17"/>
  <c r="U158" i="17"/>
  <c r="I167" i="64" s="1"/>
  <c r="T157" i="17"/>
  <c r="U157" i="17"/>
  <c r="I166" i="64" s="1"/>
  <c r="U156" i="17"/>
  <c r="I165" i="64" s="1"/>
  <c r="T156" i="17"/>
  <c r="U154" i="17"/>
  <c r="I163" i="64" s="1"/>
  <c r="T154" i="17"/>
  <c r="U160" i="17"/>
  <c r="I169" i="64" s="1"/>
  <c r="T160" i="17"/>
  <c r="T90" i="17"/>
  <c r="U90" i="17"/>
  <c r="I91" i="64" s="1"/>
  <c r="T91" i="17"/>
  <c r="U91" i="17"/>
  <c r="I92" i="64" s="1"/>
  <c r="T92" i="17"/>
  <c r="U92" i="17"/>
  <c r="I93" i="64" s="1"/>
  <c r="T93" i="17"/>
  <c r="U93" i="17"/>
  <c r="I94" i="64" s="1"/>
  <c r="T94" i="17"/>
  <c r="U94" i="17"/>
  <c r="I95" i="64" s="1"/>
  <c r="T95" i="17"/>
  <c r="U95" i="17"/>
  <c r="I96" i="64" s="1"/>
  <c r="T89" i="17"/>
  <c r="U89" i="17"/>
  <c r="I90" i="64" s="1"/>
  <c r="U83" i="17"/>
  <c r="I84" i="64" s="1"/>
  <c r="T83" i="17"/>
  <c r="U76" i="17"/>
  <c r="I78" i="64" s="1"/>
  <c r="T76" i="17"/>
  <c r="U73" i="17"/>
  <c r="I75" i="64" s="1"/>
  <c r="T73" i="17"/>
  <c r="U59" i="17"/>
  <c r="I61" i="64" s="1"/>
  <c r="T59" i="17"/>
  <c r="T57" i="17"/>
  <c r="U57" i="17"/>
  <c r="I59" i="64" s="1"/>
  <c r="T60" i="17"/>
  <c r="U60" i="17"/>
  <c r="I62" i="64" s="1"/>
  <c r="T62" i="17"/>
  <c r="U62" i="17"/>
  <c r="I64" i="64" s="1"/>
  <c r="T45" i="17"/>
  <c r="U45" i="17"/>
  <c r="I47" i="64" s="1"/>
  <c r="T46" i="17"/>
  <c r="U46" i="17"/>
  <c r="I48" i="64" s="1"/>
  <c r="T47" i="17"/>
  <c r="U47" i="17"/>
  <c r="I49" i="64" s="1"/>
  <c r="T48" i="17"/>
  <c r="U48" i="17"/>
  <c r="I50" i="64" s="1"/>
  <c r="T49" i="17"/>
  <c r="U49" i="17"/>
  <c r="I51" i="64" s="1"/>
  <c r="T50" i="17"/>
  <c r="U50" i="17"/>
  <c r="I52" i="64" s="1"/>
  <c r="U54" i="17"/>
  <c r="I56" i="64" s="1"/>
  <c r="T54" i="17"/>
  <c r="U52" i="17"/>
  <c r="I54" i="64" s="1"/>
  <c r="T52" i="17"/>
  <c r="U36" i="17"/>
  <c r="I36" i="64" s="1"/>
  <c r="T36" i="17"/>
  <c r="U35" i="17"/>
  <c r="I35" i="64" s="1"/>
  <c r="T35" i="17"/>
  <c r="T34" i="17"/>
  <c r="U34" i="17"/>
  <c r="I34" i="64" s="1"/>
  <c r="T30" i="17"/>
  <c r="U30" i="17"/>
  <c r="I30" i="64" s="1"/>
  <c r="T18" i="17"/>
  <c r="U18" i="17"/>
  <c r="I18" i="64" s="1"/>
  <c r="T17" i="17"/>
  <c r="U17" i="17"/>
  <c r="I17" i="64" s="1"/>
  <c r="U16" i="17"/>
  <c r="I16" i="64" s="1"/>
  <c r="T16" i="17"/>
  <c r="T11" i="17"/>
  <c r="U11" i="17"/>
  <c r="I11" i="64" s="1"/>
  <c r="I38" i="64"/>
  <c r="H409" i="64" l="1"/>
  <c r="V103" i="17"/>
  <c r="J104" i="64" s="1"/>
  <c r="I104" i="64"/>
  <c r="V141" i="17"/>
  <c r="J143" i="64" s="1"/>
  <c r="I143" i="64"/>
  <c r="V147" i="17"/>
  <c r="J151" i="64" s="1"/>
  <c r="I151" i="64"/>
  <c r="V264" i="17"/>
  <c r="J268" i="64" s="1"/>
  <c r="V263" i="17"/>
  <c r="J267" i="64" s="1"/>
  <c r="V260" i="17"/>
  <c r="J264" i="64" s="1"/>
  <c r="V261" i="17"/>
  <c r="J265" i="64" s="1"/>
  <c r="V265" i="17"/>
  <c r="J269" i="64" s="1"/>
  <c r="V262" i="17"/>
  <c r="J266" i="64" s="1"/>
  <c r="V259" i="17"/>
  <c r="J263" i="64" s="1"/>
  <c r="V238" i="17"/>
  <c r="J243" i="64" s="1"/>
  <c r="V233" i="17"/>
  <c r="J238" i="64" s="1"/>
  <c r="V225" i="17"/>
  <c r="J231" i="64" s="1"/>
  <c r="V218" i="17"/>
  <c r="J226" i="64" s="1"/>
  <c r="V215" i="17"/>
  <c r="J223" i="64" s="1"/>
  <c r="V212" i="17"/>
  <c r="J220" i="64" s="1"/>
  <c r="V210" i="17"/>
  <c r="J218" i="64" s="1"/>
  <c r="V208" i="17"/>
  <c r="J216" i="64" s="1"/>
  <c r="V228" i="17"/>
  <c r="J234" i="64" s="1"/>
  <c r="V203" i="17"/>
  <c r="J212" i="64" s="1"/>
  <c r="V230" i="17"/>
  <c r="J235" i="64" s="1"/>
  <c r="V198" i="17"/>
  <c r="J208" i="64" s="1"/>
  <c r="V200" i="17"/>
  <c r="J209" i="64" s="1"/>
  <c r="J198" i="64"/>
  <c r="V194" i="17"/>
  <c r="J204" i="64" s="1"/>
  <c r="V186" i="17"/>
  <c r="J196" i="64" s="1"/>
  <c r="V195" i="17"/>
  <c r="J205" i="64" s="1"/>
  <c r="V183" i="17"/>
  <c r="J193" i="64" s="1"/>
  <c r="V184" i="17"/>
  <c r="J194" i="64" s="1"/>
  <c r="V179" i="17"/>
  <c r="J189" i="64" s="1"/>
  <c r="V180" i="17"/>
  <c r="J190" i="64" s="1"/>
  <c r="V174" i="17"/>
  <c r="J183" i="64" s="1"/>
  <c r="V181" i="17"/>
  <c r="J191" i="64" s="1"/>
  <c r="V173" i="17"/>
  <c r="J182" i="64" s="1"/>
  <c r="V172" i="17"/>
  <c r="J181" i="64" s="1"/>
  <c r="V171" i="17"/>
  <c r="J180" i="64" s="1"/>
  <c r="V170" i="17"/>
  <c r="J179" i="64" s="1"/>
  <c r="V175" i="17"/>
  <c r="J185" i="64" s="1"/>
  <c r="V235" i="17"/>
  <c r="J240" i="64" s="1"/>
  <c r="V151" i="17"/>
  <c r="J158" i="64" s="1"/>
  <c r="V178" i="17"/>
  <c r="J188" i="64" s="1"/>
  <c r="V150" i="17"/>
  <c r="J157" i="64" s="1"/>
  <c r="V167" i="17"/>
  <c r="J176" i="64" s="1"/>
  <c r="V125" i="17"/>
  <c r="J127" i="64" s="1"/>
  <c r="V149" i="17"/>
  <c r="J156" i="64" s="1"/>
  <c r="V146" i="17"/>
  <c r="J150" i="64" s="1"/>
  <c r="V140" i="17"/>
  <c r="J142" i="64" s="1"/>
  <c r="V138" i="17"/>
  <c r="J140" i="64" s="1"/>
  <c r="V123" i="17"/>
  <c r="J125" i="64" s="1"/>
  <c r="V126" i="17"/>
  <c r="J128" i="64" s="1"/>
  <c r="V143" i="17"/>
  <c r="J147" i="64" s="1"/>
  <c r="V145" i="17"/>
  <c r="J149" i="64" s="1"/>
  <c r="V116" i="17"/>
  <c r="J118" i="64" s="1"/>
  <c r="V119" i="17"/>
  <c r="J121" i="64" s="1"/>
  <c r="V133" i="17"/>
  <c r="J135" i="64" s="1"/>
  <c r="V131" i="17"/>
  <c r="J133" i="64" s="1"/>
  <c r="V117" i="17"/>
  <c r="J119" i="64" s="1"/>
  <c r="V118" i="17"/>
  <c r="J120" i="64" s="1"/>
  <c r="V122" i="17"/>
  <c r="J124" i="64" s="1"/>
  <c r="V121" i="17"/>
  <c r="J123" i="64" s="1"/>
  <c r="V120" i="17"/>
  <c r="J122" i="64" s="1"/>
  <c r="V124" i="17"/>
  <c r="J126" i="64" s="1"/>
  <c r="V106" i="17"/>
  <c r="J108" i="64" s="1"/>
  <c r="V115" i="17"/>
  <c r="J117" i="64" s="1"/>
  <c r="V113" i="17"/>
  <c r="J115" i="64" s="1"/>
  <c r="V111" i="17"/>
  <c r="J113" i="64" s="1"/>
  <c r="V105" i="17"/>
  <c r="J107" i="64" s="1"/>
  <c r="V102" i="17"/>
  <c r="J103" i="64" s="1"/>
  <c r="V100" i="17"/>
  <c r="J101" i="64" s="1"/>
  <c r="V158" i="17"/>
  <c r="J167" i="64" s="1"/>
  <c r="V157" i="17"/>
  <c r="J166" i="64" s="1"/>
  <c r="V156" i="17"/>
  <c r="J165" i="64" s="1"/>
  <c r="V154" i="17"/>
  <c r="J163" i="64" s="1"/>
  <c r="V160" i="17"/>
  <c r="J169" i="64" s="1"/>
  <c r="V95" i="17"/>
  <c r="J96" i="64" s="1"/>
  <c r="V90" i="17"/>
  <c r="J91" i="64" s="1"/>
  <c r="V93" i="17"/>
  <c r="J94" i="64" s="1"/>
  <c r="V89" i="17"/>
  <c r="J90" i="64" s="1"/>
  <c r="V94" i="17"/>
  <c r="J95" i="64" s="1"/>
  <c r="V91" i="17"/>
  <c r="J92" i="64" s="1"/>
  <c r="V92" i="17"/>
  <c r="J93" i="64" s="1"/>
  <c r="V83" i="17"/>
  <c r="J84" i="64" s="1"/>
  <c r="V76" i="17"/>
  <c r="J78" i="64" s="1"/>
  <c r="V73" i="17"/>
  <c r="J75" i="64" s="1"/>
  <c r="V57" i="17"/>
  <c r="J59" i="64" s="1"/>
  <c r="V59" i="17"/>
  <c r="J61" i="64" s="1"/>
  <c r="V60" i="17"/>
  <c r="J62" i="64" s="1"/>
  <c r="V62" i="17"/>
  <c r="J64" i="64" s="1"/>
  <c r="V49" i="17"/>
  <c r="J51" i="64" s="1"/>
  <c r="V47" i="17"/>
  <c r="J49" i="64" s="1"/>
  <c r="V45" i="17"/>
  <c r="J47" i="64" s="1"/>
  <c r="V50" i="17"/>
  <c r="J52" i="64" s="1"/>
  <c r="V48" i="17"/>
  <c r="J50" i="64" s="1"/>
  <c r="V46" i="17"/>
  <c r="J48" i="64" s="1"/>
  <c r="V54" i="17"/>
  <c r="J56" i="64" s="1"/>
  <c r="V52" i="17"/>
  <c r="J54" i="64" s="1"/>
  <c r="V36" i="17"/>
  <c r="J36" i="64" s="1"/>
  <c r="V30" i="17"/>
  <c r="J30" i="64" s="1"/>
  <c r="V35" i="17"/>
  <c r="J35" i="64" s="1"/>
  <c r="V34" i="17"/>
  <c r="J34" i="64" s="1"/>
  <c r="V18" i="17"/>
  <c r="J18" i="64" s="1"/>
  <c r="V17" i="17"/>
  <c r="J17" i="64" s="1"/>
  <c r="V11" i="17"/>
  <c r="J11" i="64" s="1"/>
  <c r="V16" i="17"/>
  <c r="J16" i="64" s="1"/>
  <c r="U86" i="17"/>
  <c r="I87" i="64" s="1"/>
  <c r="T86" i="17"/>
  <c r="U81" i="17"/>
  <c r="I82" i="64" s="1"/>
  <c r="T81" i="17"/>
  <c r="U64" i="17"/>
  <c r="I66" i="64" s="1"/>
  <c r="T64" i="17"/>
  <c r="T67" i="17"/>
  <c r="U40" i="17"/>
  <c r="I42" i="64" s="1"/>
  <c r="U41" i="17"/>
  <c r="I43" i="64" s="1"/>
  <c r="T40" i="17"/>
  <c r="T41" i="17"/>
  <c r="V81" i="17" l="1"/>
  <c r="J82" i="64" s="1"/>
  <c r="V86" i="17"/>
  <c r="J87" i="64" s="1"/>
  <c r="V40" i="17"/>
  <c r="J42" i="64" s="1"/>
  <c r="V64" i="17"/>
  <c r="J66" i="64" s="1"/>
  <c r="U386" i="17" l="1"/>
  <c r="I390" i="64" s="1"/>
  <c r="T386" i="17"/>
  <c r="U382" i="17"/>
  <c r="I386" i="64" s="1"/>
  <c r="T382" i="17"/>
  <c r="V382" i="17" l="1"/>
  <c r="J386" i="64" s="1"/>
  <c r="V386" i="17"/>
  <c r="J390" i="64" s="1"/>
  <c r="U270" i="17"/>
  <c r="I274" i="64" s="1"/>
  <c r="T270" i="17"/>
  <c r="T163" i="17"/>
  <c r="U163" i="17"/>
  <c r="I172" i="64" s="1"/>
  <c r="V270" i="17" l="1"/>
  <c r="J274" i="64" s="1"/>
  <c r="V163" i="17"/>
  <c r="J172" i="64" s="1"/>
  <c r="Q410" i="17"/>
  <c r="E414" i="64" s="1"/>
  <c r="O410" i="17"/>
  <c r="N410" i="17"/>
  <c r="M410" i="17"/>
  <c r="L410" i="17"/>
  <c r="K410" i="17"/>
  <c r="J410" i="17"/>
  <c r="I410" i="17"/>
  <c r="H410" i="17"/>
  <c r="E410" i="17"/>
  <c r="D410" i="17"/>
  <c r="U409" i="17"/>
  <c r="I413" i="64" s="1"/>
  <c r="U408" i="17"/>
  <c r="I412" i="64" s="1"/>
  <c r="T408" i="17"/>
  <c r="U407" i="17"/>
  <c r="I411" i="64" s="1"/>
  <c r="U406" i="17"/>
  <c r="I410" i="64" s="1"/>
  <c r="U405" i="17"/>
  <c r="I409" i="64" s="1"/>
  <c r="G410" i="17"/>
  <c r="F410" i="17"/>
  <c r="U378" i="17"/>
  <c r="I382" i="64" s="1"/>
  <c r="I394" i="64" s="1"/>
  <c r="T378" i="17"/>
  <c r="T390" i="17" s="1"/>
  <c r="T283" i="17"/>
  <c r="U283" i="17"/>
  <c r="I287" i="64" s="1"/>
  <c r="T276" i="17"/>
  <c r="U276" i="17"/>
  <c r="I280" i="64" s="1"/>
  <c r="T161" i="17"/>
  <c r="U161" i="17"/>
  <c r="I170" i="64" s="1"/>
  <c r="U88" i="17"/>
  <c r="I89" i="64" s="1"/>
  <c r="T88" i="17"/>
  <c r="U79" i="17"/>
  <c r="I81" i="64" s="1"/>
  <c r="T79" i="17"/>
  <c r="U71" i="17"/>
  <c r="I73" i="64" s="1"/>
  <c r="T71" i="17"/>
  <c r="T70" i="17"/>
  <c r="U70" i="17"/>
  <c r="I72" i="64" s="1"/>
  <c r="U44" i="17"/>
  <c r="I46" i="64" s="1"/>
  <c r="T44" i="17"/>
  <c r="U43" i="17"/>
  <c r="I45" i="64" s="1"/>
  <c r="T43" i="17"/>
  <c r="T33" i="17"/>
  <c r="U33" i="17"/>
  <c r="I33" i="64" s="1"/>
  <c r="U31" i="17"/>
  <c r="I31" i="64" s="1"/>
  <c r="T31" i="17"/>
  <c r="U19" i="17"/>
  <c r="I19" i="64" s="1"/>
  <c r="T19" i="17"/>
  <c r="U15" i="17"/>
  <c r="I15" i="64" s="1"/>
  <c r="T15" i="17"/>
  <c r="U10" i="17"/>
  <c r="I10" i="64" s="1"/>
  <c r="V10" i="17" l="1"/>
  <c r="J10" i="64" s="1"/>
  <c r="H412" i="64"/>
  <c r="T284" i="17"/>
  <c r="T9" i="13" s="1"/>
  <c r="U390" i="17"/>
  <c r="U284" i="17"/>
  <c r="T12" i="13"/>
  <c r="T266" i="17"/>
  <c r="T8" i="13" s="1"/>
  <c r="V15" i="17"/>
  <c r="J15" i="64" s="1"/>
  <c r="V408" i="17"/>
  <c r="J412" i="64" s="1"/>
  <c r="J38" i="64"/>
  <c r="V407" i="17"/>
  <c r="J411" i="64" s="1"/>
  <c r="U410" i="17"/>
  <c r="I414" i="64" s="1"/>
  <c r="V31" i="17"/>
  <c r="J31" i="64" s="1"/>
  <c r="V33" i="17"/>
  <c r="J33" i="64" s="1"/>
  <c r="V43" i="17"/>
  <c r="J45" i="64" s="1"/>
  <c r="V378" i="17"/>
  <c r="V79" i="17"/>
  <c r="J81" i="64" s="1"/>
  <c r="V44" i="17"/>
  <c r="J46" i="64" s="1"/>
  <c r="V70" i="17"/>
  <c r="J72" i="64" s="1"/>
  <c r="V41" i="17"/>
  <c r="J43" i="64" s="1"/>
  <c r="U67" i="17"/>
  <c r="V71" i="17"/>
  <c r="J73" i="64" s="1"/>
  <c r="V161" i="17"/>
  <c r="J170" i="64" s="1"/>
  <c r="R410" i="17"/>
  <c r="F414" i="64" s="1"/>
  <c r="T409" i="17"/>
  <c r="V406" i="17"/>
  <c r="J410" i="64" s="1"/>
  <c r="V283" i="17"/>
  <c r="J287" i="64" s="1"/>
  <c r="V88" i="17"/>
  <c r="J89" i="64" s="1"/>
  <c r="V276" i="17"/>
  <c r="J280" i="64" s="1"/>
  <c r="V19" i="17"/>
  <c r="J19" i="64" s="1"/>
  <c r="V409" i="17" l="1"/>
  <c r="J413" i="64" s="1"/>
  <c r="H413" i="64"/>
  <c r="U266" i="17"/>
  <c r="I69" i="64"/>
  <c r="U9" i="13"/>
  <c r="I288" i="64"/>
  <c r="T410" i="17"/>
  <c r="H414" i="64" s="1"/>
  <c r="V390" i="17"/>
  <c r="V12" i="13" s="1"/>
  <c r="J382" i="64"/>
  <c r="J394" i="64" s="1"/>
  <c r="V405" i="17"/>
  <c r="J409" i="64" s="1"/>
  <c r="V284" i="17"/>
  <c r="U12" i="13"/>
  <c r="V67" i="17"/>
  <c r="J69" i="64" s="1"/>
  <c r="V410" i="17" l="1"/>
  <c r="J414" i="64" s="1"/>
  <c r="U8" i="13"/>
  <c r="I270" i="64"/>
  <c r="I395" i="64" s="1"/>
  <c r="V9" i="13"/>
  <c r="J288" i="64"/>
  <c r="V266" i="17"/>
  <c r="J270" i="64" s="1"/>
  <c r="J395" i="64" l="1"/>
  <c r="V8" i="13"/>
</calcChain>
</file>

<file path=xl/sharedStrings.xml><?xml version="1.0" encoding="utf-8"?>
<sst xmlns="http://schemas.openxmlformats.org/spreadsheetml/2006/main" count="1517" uniqueCount="492">
  <si>
    <t>โครงการที่</t>
  </si>
  <si>
    <t>สรุปการดำเนินการงบประมาณ</t>
  </si>
  <si>
    <t>งบอุดหนุน</t>
  </si>
  <si>
    <t>งบรายได้</t>
  </si>
  <si>
    <t>งบเรียนฟรี</t>
  </si>
  <si>
    <t>รวมงบประมาณ</t>
  </si>
  <si>
    <t>ใช้ไป</t>
  </si>
  <si>
    <t>เงินคงเหลือ</t>
  </si>
  <si>
    <t>ไตรมาสที่ 1</t>
  </si>
  <si>
    <t>ไตรมาสที่ 2</t>
  </si>
  <si>
    <t>ไตรมาสที่ 3</t>
  </si>
  <si>
    <t>ไตรมาสที่ 4</t>
  </si>
  <si>
    <t>ชื่อโครงการ</t>
  </si>
  <si>
    <t>รวม</t>
  </si>
  <si>
    <t>ผู้รับผิดชอบ</t>
  </si>
  <si>
    <t>งบอื่นๆ</t>
  </si>
  <si>
    <t>รหัสกิจกรรม</t>
  </si>
  <si>
    <t>กลุ่มงานที่</t>
  </si>
  <si>
    <t>ชื่อกลุ่มงาน</t>
  </si>
  <si>
    <t xml:space="preserve">  </t>
  </si>
  <si>
    <t>กลุ่มบริหารวิชาการ</t>
  </si>
  <si>
    <t>กลุ่มบริหารทั่วไป</t>
  </si>
  <si>
    <t>งบเหลือจ่าย</t>
  </si>
  <si>
    <t>งบรายได้สถานศึกษา</t>
  </si>
  <si>
    <t>งบอุดหนุน อื่น ๆ จากสพม.34</t>
  </si>
  <si>
    <t xml:space="preserve">งบรายได้ อื่น ๆ </t>
  </si>
  <si>
    <t xml:space="preserve"> </t>
  </si>
  <si>
    <t>กลุ่มบริหารกิจการนักเรียน</t>
  </si>
  <si>
    <t>ช่วงที่ 1 ปีการศึกษา 66</t>
  </si>
  <si>
    <t>ช่วงที่ 2 ปีการศึกษา 66</t>
  </si>
  <si>
    <t>(เม.ย. 66 - มิ.ย. 66)</t>
  </si>
  <si>
    <t>(ก.ค. 66 - ก.ย. 66)</t>
  </si>
  <si>
    <t>(ต.ค. 66 - ธ.ค. 66)</t>
  </si>
  <si>
    <t>(ม.ค 67 - มี.ค 67)</t>
  </si>
  <si>
    <t>เม.ย 66</t>
  </si>
  <si>
    <t>พ.ค 66</t>
  </si>
  <si>
    <t>มิ.ย 66</t>
  </si>
  <si>
    <t>ก.ค 66</t>
  </si>
  <si>
    <t>ส.ค 66</t>
  </si>
  <si>
    <t>ก.ย 66</t>
  </si>
  <si>
    <t>ต.ค 66</t>
  </si>
  <si>
    <t>พ.ย 66</t>
  </si>
  <si>
    <t>ธ.ค 66</t>
  </si>
  <si>
    <t>ม.ค 67</t>
  </si>
  <si>
    <t>ก.พ 67</t>
  </si>
  <si>
    <t>มี.ค 67</t>
  </si>
  <si>
    <t>สรุปการใช้จ่ายเงินงบประมาณ งบเหลือจ่าย ปีการศึกษา  2566</t>
  </si>
  <si>
    <t xml:space="preserve">    ฝ่ายบริหารงานทั้ง 6 บริหาร</t>
  </si>
  <si>
    <t>ความก้าวหน้าในการดำเนินงาน</t>
  </si>
  <si>
    <t>ยังคงดำเนินการอยู่</t>
  </si>
  <si>
    <t>ดำเนินการเสร็จสิ้น</t>
  </si>
  <si>
    <t>ดำเนินการเสร็จสิ้นเป็นไปตามวัตถุประสงค์</t>
  </si>
  <si>
    <t>ดำเนินการเสร็จสิ้น บรรลุผลตามวัตถุประสงค์ของโครงการ</t>
  </si>
  <si>
    <t>กิจกรรมแข่งทักษะทางวิชาการ (กลุ่มสาระฯ)</t>
  </si>
  <si>
    <t>กิจกรรมการแข่งงานศิลปหัตถกรรม</t>
  </si>
  <si>
    <t>1. งานวิชาการ</t>
  </si>
  <si>
    <t>โครงการพัฒนาผู้เรียนที่มีศักยภาพสู่ความเป็นเลิศ</t>
  </si>
  <si>
    <t>กิจกรรมการนิเทศการจัดการเรียนการสอน</t>
  </si>
  <si>
    <t xml:space="preserve">        โครงการพัฒนาการประกันคุณภาพและการนิเทศของสถานศึกษา</t>
  </si>
  <si>
    <t>โครงการพัฒนาและยกระดับการเรียนรู้ให้มีคุณภาพ</t>
  </si>
  <si>
    <t>กิจกรรมเตรียมความพร้อมสำหรับการศึกษาและเลือกอาชีพในอนาคตของนักเรียนชั้นมัธยมศึกษาปีที่ 3และ6 ปีการศึกษา 2566</t>
  </si>
  <si>
    <t>กิจกรรมค่ายส่งเสริมวิชาการรูปแบบข้มข้นสำหรับนักเรียนระดับชั้น ม.6</t>
  </si>
  <si>
    <t>กิจกรรมส่งเสริมทักษะทางวิชาการ (ติว O-NET, T-GAT, T-PAT, 9 วิชาสามัญ)</t>
  </si>
  <si>
    <t>กิจกรรมพัฒนาและปรับปรุงหลักสูตรสถานศึกษา</t>
  </si>
  <si>
    <t>กิจกรรมการเรียนการสอนรายวิชาเพิ่มเติม</t>
  </si>
  <si>
    <t xml:space="preserve"> โครงการส่งเสริมและพัฒนาคุณภาพการเรียนรู้ตามมาตรฐานสากล</t>
  </si>
  <si>
    <t>กิจกรรมเปิดบ้านวิชาการ</t>
  </si>
  <si>
    <t xml:space="preserve"> โครงการพัฒนาและยกระดับการบริหารจัดการอย่างเป็นระบบ</t>
  </si>
  <si>
    <t xml:space="preserve"> โครงการส่งเสริมความร่วมมือระหว่างโรงเรียนกับภาคีเครือข่ายร่วมพัฒนาโรงเรียน</t>
  </si>
  <si>
    <t>กิจกรรมนำเสนอผลการปฎิบัติงานประจำปีการศึกษา2566ของครู</t>
  </si>
  <si>
    <t>กิจกรรมประชุมผู้ปกครอง</t>
  </si>
  <si>
    <t>กิจกรรมการอบรมพัฒนาคณะครูและบุคลากรทางการศึกษาให้มีศักยภาพและเชี่ยวชาญทางวิชาชีพด้านวิชาการ</t>
  </si>
  <si>
    <t>กิจกรรมการจัดตารางสอน</t>
  </si>
  <si>
    <t>กิจกรรมจัดซื้อวัสดุสำนักงาน</t>
  </si>
  <si>
    <t>2. งานวิชาการ (วัดผล)</t>
  </si>
  <si>
    <t>โครงการพัฒนาการประกันคุณภาพและการนิเทศของสถานศึกษา</t>
  </si>
  <si>
    <t>กิจกรรมลดการติด 0,ร,มส,มผ</t>
  </si>
  <si>
    <t>โครงการพัฒนาและยกระดับการบริหารจัดการอย่างเป็นระบบ</t>
  </si>
  <si>
    <t>กิจกรรมการพัฒนาระบบการจัดการฐานข้อมูลและผลการเรียนของนักเรียน</t>
  </si>
  <si>
    <t>กิจกรรมการพัฒนาระบบงานวัดผลและประเมินผล</t>
  </si>
  <si>
    <t>กิจกรรมพัฒนาและให้บริการประเมินผลสัมฤทธิ์ทางการเรียนตามหลักสูตรโดยเทียบเคียงตามมาตรฐานสากล</t>
  </si>
  <si>
    <t>กิจกรรมพัฒนาระบบการให้บริการและเอกสารข้อมูลทางการศึกษา</t>
  </si>
  <si>
    <t xml:space="preserve"> โครงการพัฒนาความเชี่ยวชาญทางวิชาชีพของข้าราชการครูและบุคลากรทางการศึกษา  </t>
  </si>
  <si>
    <t>กิจกรรมพัฒนาบุคลากรในการวัดผลประเมินผล</t>
  </si>
  <si>
    <t xml:space="preserve">3.กลุ่มสาระการเรียนรู้  </t>
  </si>
  <si>
    <t>3.1 กลุ่มสาระการเรียนรู้วิทยาศาสตร์และเทคโนโลยี</t>
  </si>
  <si>
    <t>กิจกรรมสอบแข่งขันคัดเลือกโอลิมปิกวิชาการ</t>
  </si>
  <si>
    <t>กิจกรรมค่ายวิทยาศาสตร์</t>
  </si>
  <si>
    <t xml:space="preserve"> โครงการพัฒนาและยกระดับการเรียนรู้ให้มีคุณภาพ</t>
  </si>
  <si>
    <t>กิจกรรมการจัดหาสื่อ/อุปกรณ์การเรียนการสอนรายวิชาโลก ดาราศาสตร์</t>
  </si>
  <si>
    <t>กิจกรรมการจัดหาสื่อ/อุปกรณ์การเรียนการสอนรายวิชาวิทย์ ม.2</t>
  </si>
  <si>
    <t>กิจกรรมการจัดหาสื่อ/อุปกรณ์การเรียนการสอนรายวิชาฟิสิกส์ ม.6</t>
  </si>
  <si>
    <t>กิจกรรมการจัดหาสื่อ/อุปกรณ์การเรียนการสอนรายวิชาวิทย์ ม.3</t>
  </si>
  <si>
    <t>กิจกรรมการจัดหาสื่อ/อุปกรณ์การเรียนการสอนรายวิชาฟิสิกส์ ม.4-5</t>
  </si>
  <si>
    <t>กิจกรรมการจัดหาสื่อ/อุปกรณ์การเรียนการสอนรายวิชาเคมี</t>
  </si>
  <si>
    <t>กิจกรรมการจัดหาสื่อ/อุปกรณ์การเรียนการสอนรายวิชาวิทย์ ม.1</t>
  </si>
  <si>
    <t>กิจกรรมการจัดหาสื่อ/อุปกรณ์การเรียนการสอนรายวิชาชีววิทยา</t>
  </si>
  <si>
    <t>กิจกรรมสัปดาห์วิทยาศาสตร์</t>
  </si>
  <si>
    <t>กิจกรรมการจัดซื้อวัสดุสำนักงานกลุ่มสาระ (วิทยาศาสตร์)</t>
  </si>
  <si>
    <t>โครงการพัฒนาและจัดการแหล่งเรียนรู้ สภาพแวดล้อมทั้งองค์กร</t>
  </si>
  <si>
    <t>กิจกรรมซ่อมบำรุงเครื่องคอมพิวเตอร์เพื่อการเรียนการสอน</t>
  </si>
  <si>
    <t>กิจกรรมพัฒนาห้องเรียน (ห้องคอมพิวเตอร์)</t>
  </si>
  <si>
    <t>กิจกรรมพัฒนาห้องเรียน (ห้องหุ่นยนต์)</t>
  </si>
  <si>
    <t>กิจกรรมแข่งขันทักษะเทคโนโลยีงานวันวิทยาศาสตร์ภายใน</t>
  </si>
  <si>
    <t>กิจกรรมจัดหาสื่อประกอบการเรียนรู้และพัฒนาสื่อการสอน ICT</t>
  </si>
  <si>
    <t>ส่งเสริมการเรียนรู้ด้าน ICT</t>
  </si>
  <si>
    <t>กิจกรรมจัดซื้อวัสดุสำนักงาน (คอมพิวเตอร์)</t>
  </si>
  <si>
    <t>กิจกรรมจัดซื้อครุภัณฑ์คอมพิวเตอร์</t>
  </si>
  <si>
    <t>กิจกรรมคลินิกคณิตศาสตร์</t>
  </si>
  <si>
    <t>กิจกรรมจัดทำสื่อประกอบการเรียนการสอนประกอบการเรียนรู้คณิตศาสตร์</t>
  </si>
  <si>
    <t>โครงการส่งเสริมและพัฒนาคุณภาพการเรียนรู้ตามมาตรฐานสากล</t>
  </si>
  <si>
    <t>กิจกรรมค่ายคณิตศาสตร์</t>
  </si>
  <si>
    <t>กิจกรรมวันคณิตศาสตร์</t>
  </si>
  <si>
    <t>กิจกรรมการจัดซื้อวัสดุสำนักงาน</t>
  </si>
  <si>
    <t>กิจกรรมส่งเสริมทักษะภาษาอังกฤษ (English Camp)</t>
  </si>
  <si>
    <t>กิจกรรมสัปดาห์ภาษาต่างประเทศ (Christmas Day)</t>
  </si>
  <si>
    <t>กิจกรรมการจัดการวัสดุสำนักงาน (ตปท1)</t>
  </si>
  <si>
    <t>กิจกรรมค่าย 3 ภาษา FCJ Camp ภาษาฝรั่งเศส-จีน-ญี่ปุ่น เพื่อการสื่อสาร</t>
  </si>
  <si>
    <t>กิจกรรมมัคคุเทศก์น้อยภาษาฝรั่งเศส</t>
  </si>
  <si>
    <t>กิจกรรมวันตรุษจีน</t>
  </si>
  <si>
    <t>กิจกรรมส่งเสริมนักเรียนสอบวัดระดับมาตรฐานสากล ฝรั่งเศส-จีน-ญี่ปุ่น</t>
  </si>
  <si>
    <t>กิจกรรมเทศกาลทะนะบะตะ (เทศกาศขอพรจากดวงดาว ภาษาญี่ปุ่น)</t>
  </si>
  <si>
    <t>กิจกรรมการเรียนรู้วัฒนธรรมวัฒนธรรมทั่วไปของประเทศญี่ปุ่น</t>
  </si>
  <si>
    <t>กิจกรรมจ้างวิทยากรเจ้าของภาษา</t>
  </si>
  <si>
    <t>กิจกรรมเรียนรู้วัฒนธรรมวัฒนธรรมทั่วไปของประเทศจีน</t>
  </si>
  <si>
    <t>กิจกรรมวันภาษาฝรั่งเศส French Festival</t>
  </si>
  <si>
    <t>โครงการเสริมสร้างความรักท้องถิ่น สิ่งแวดล้อม ความเป็นไทย  และหลักปรัชญาของเศรษฐกิจพอเพียง</t>
  </si>
  <si>
    <t>กิจกรรมศึกษาแหล่งเรียนรู้วัฒนธรรม</t>
  </si>
  <si>
    <t>กิจกรรมค่ายภาษาภูมิปัญญาไทย</t>
  </si>
  <si>
    <t>กิจกรรมวันสุนทรภู่</t>
  </si>
  <si>
    <t>กิจกรรมวันภาษาไทยแห่งชาติ</t>
  </si>
  <si>
    <t>กิจกรรมส่งเสริมนิสัยรักการอ่าน</t>
  </si>
  <si>
    <t>กิจกรรมจัดซื้อวัสดุกลุ่มสาระการเรียนรู้ภาษาไทย</t>
  </si>
  <si>
    <t>กิจกรรมพัฒนาห้องปฏิบัติการภาษาไทย</t>
  </si>
  <si>
    <t>กิจกรรมประกันคุณภาพผู้เรียน</t>
  </si>
  <si>
    <t>กิจกรรมส่งเสริมค่านิยมและภูมิปัญญาท้องถิ่น</t>
  </si>
  <si>
    <t>กิจกรรมส่งเสริมความเป็นเลิศทางสังคม</t>
  </si>
  <si>
    <t>กิจกรรมส่งเสริมเรียนรู้สังคมศึกษา</t>
  </si>
  <si>
    <t>กิจกรรมโรงเรียนสุจริต</t>
  </si>
  <si>
    <t>กิจกรรมอาเซียน</t>
  </si>
  <si>
    <t>กิจกรรมพัฒนาการจัดการเรียนการสอน</t>
  </si>
  <si>
    <t>กิจกรรมการส่งเสริมความสามารถทางการแข่งขันกีฬา</t>
  </si>
  <si>
    <t>กิจกรรมการพัฒนาและจัดหาวัสดุอุปกรณ์ฝึกกิจกรรม</t>
  </si>
  <si>
    <t>กิจกรรมการใช้วัสดุสำนักงานเพื่อสนับสนุนการเรียนการสอน (สุขศึกษา)</t>
  </si>
  <si>
    <t>พัฒนาแหล่งเรียนรู้และสนามการแข่งขันกีฬา</t>
  </si>
  <si>
    <t>กิจกรรมเสริมสร้างพัฒนาทักษะวงโยธวาทิต</t>
  </si>
  <si>
    <t>กิจกรรมเสริมสร้างทักษะนาฏศิลป์พื้นเมือง</t>
  </si>
  <si>
    <t>กิจกรรมเสริมทักษะทางด้านนาฏศิลป์</t>
  </si>
  <si>
    <t>กิจกรรมพัฒนาศักยภาพนักเรียนวงดนตรีลูกทุ่งร่มแดง โรงเรียนสันกำแพง</t>
  </si>
  <si>
    <t>กิจกรรมส่งเสริมทักษะทางทัศนศิลป์</t>
  </si>
  <si>
    <t>กิจกรรมพัฒนาการเรียนรู้นอกห้องเรียน</t>
  </si>
  <si>
    <t>กิจกรรมการจัดการวัสดุสำนักงาน กลุ่มสาระการเรียนรู้ศิลปะ</t>
  </si>
  <si>
    <t>กิจกรรมอบรมพัฒนาทักษะนักเรียนเกษตรกรรม</t>
  </si>
  <si>
    <t>กิจกรรมวัสดุฝึกรายวิชาเกษตรกรรม</t>
  </si>
  <si>
    <t>กิจกรรมวัสดุกลางเกษตรกรรม</t>
  </si>
  <si>
    <t>กิจกรรมแข่งขันทักษะทางอาชีพ</t>
  </si>
  <si>
    <t>กิจกรรมการจัดซื้อสื่อการสอน และวัสดุอุปกรณฺ์สำหรับจัดการเรียนการสอนในรายวิชาทางคหกรรม</t>
  </si>
  <si>
    <t>กิจกรรมส่งเสริมการศึกษาแหล่งเรียนรู้ เพื่อพัฒนาทักษะงานคหกรรม</t>
  </si>
  <si>
    <t>กิจกรรมการแข่งขันทักษะด้านอุตสาหกรรม</t>
  </si>
  <si>
    <t>กิจกรรมการผลิตสื่อการสอน และวัสดุอุปกรณฺ์สำหรับจัดการสอนในรายวิชา</t>
  </si>
  <si>
    <t>กิจกรรมการแข่งขันทักษะทางวิชาการทางธุรกิจ</t>
  </si>
  <si>
    <t>กิจกรรมแข่งขันทักษะทางวิชาชีพ  (การแข่งขันทางพาณิชยกรรมกับหน่วยงานภายนอก)</t>
  </si>
  <si>
    <t>กิจกรรมยกระดับคุณภาพผู้เรียนทางการเรียนรายวิชาพาณิชยกรรม</t>
  </si>
  <si>
    <t>กิจกรรมการจัดซื้อ สื่อวัสดุอุปกรณ์การจัดกิจกรรมการเรียนการสอนวิชาทางพาณิชยกรรม</t>
  </si>
  <si>
    <t>กิจกรรมการบริหารจัดการทางการการศึกษากลุ่มงานพาณิชยกรรม</t>
  </si>
  <si>
    <t>4.กลุ่มงาน</t>
  </si>
  <si>
    <t>3.2 กลุ่มสาระการเรียนรู้วิทยาศาสตร์และเทคโนโลยี (คอมพิวเตอร์)</t>
  </si>
  <si>
    <t>3.3 กลุ่มสาระการเรียนรู้คณิตศาสตร์</t>
  </si>
  <si>
    <t xml:space="preserve"> 3.4 กลุ่มสาระภาษาต่างประเทศ</t>
  </si>
  <si>
    <t>3.5 กลุ่มสาระการเรียนรู้ภาษาต่างประเทศที่ 2 (ฝรั่งเศส จีน ญี่ปุ่น)</t>
  </si>
  <si>
    <t>3.6 กลุ่มสาระการเรียนรู้สังคมศึกษา ศาสนา และวัฒนธรรม</t>
  </si>
  <si>
    <t>3.7 กลุ่มสาระการเรียนรู้สุขศึกษาและพลศึกษา</t>
  </si>
  <si>
    <t>3.8 กลุ่มสาระการเรียนรู้ศิลปะ</t>
  </si>
  <si>
    <t>3.9 กลุ่มสาระการเรียนรู้การงานอาชีพ (เกษตรกรรม)</t>
  </si>
  <si>
    <t>3.10 กลุ่มสาระการเรียนรู้การงานอาชีพ (อุตสาหกรรม)</t>
  </si>
  <si>
    <t>3.11 กลุ่มสาระการเรียนรู้การงานอาชีพ (คหกรรม)</t>
  </si>
  <si>
    <t>3.12 กลุ่มสาระการเรียนรู้การงานอาชีพ (พาณิชยกรรม)</t>
  </si>
  <si>
    <t>3.13 กลุ่มสาระการเรียนรู้ภาษาไทย</t>
  </si>
  <si>
    <t>กิจกรรมธนาคารโรงเรียนสันกำแพง</t>
  </si>
  <si>
    <t>4.1 ธนาคารโรงเรียน</t>
  </si>
  <si>
    <t>4.2 งานกิจกรรมพัฒนาผู้เรียน</t>
  </si>
  <si>
    <t>โครงการเรียนฟรี 15 ปี</t>
  </si>
  <si>
    <t>กิจกรรมจิตอาสา</t>
  </si>
  <si>
    <t>กิจกรรมค่ายพักแรมและเดินทางไกล</t>
  </si>
  <si>
    <t>กิจกรรมการพัฒนาระบบการลงทะเบียนกิจกรรมชุมนุมแบบออนไลน์</t>
  </si>
  <si>
    <t>กิจกรรมวันสำคัญทางลูกเสือ</t>
  </si>
  <si>
    <t>กิจกรรมค่ายทัศนศึกษานักเรียนระดับชั้นมัธยมศึกษาปีที่ 1 – 6</t>
  </si>
  <si>
    <t>กิจกรรมวัสดุอุปกรณ์สำนักงานกิจกรรมพัฒนาผู้เรียน</t>
  </si>
  <si>
    <t>4.3 ห้องสมุด</t>
  </si>
  <si>
    <t>กิจกรรมการคิดวิเคราะห์และสร้างสรรค์ประกวดการทำหนังสือเล่มเล็กทำมือ หนังสือเล่มเล็ก</t>
  </si>
  <si>
    <t>กิจกรรมเกมและกิจกรรมส่งเสริมการอ่าน</t>
  </si>
  <si>
    <t>กิจกรรมนิทรรศการส่งเสริมการอ่าน</t>
  </si>
  <si>
    <t>กิจกรรมการแข่งขันเปิดสารานุกรมสำหรับเยาวชนฯ+พจนานุกรม</t>
  </si>
  <si>
    <t>กิจกรรมสัปดาห์ห้องสมุด(สาธิตการซ่อมหนังสือ)</t>
  </si>
  <si>
    <t>กิจกรรมประกวดบันทึกการอ่านโดยใช้โปรแกรม Canva</t>
  </si>
  <si>
    <t>กิจกรรมพัฒนาทรัพยากรสารสนเทศห้องสมุด(วารสาร)สือ)</t>
  </si>
  <si>
    <t>กิจกรรมพัฒนาบรรยากาศในห้องสมุดและปรับปรุงครุภัณฑ์ห้องสมุด</t>
  </si>
  <si>
    <t>กิจกรรมพัฒนาทรัพยากรสารสนเทศห้องสมุด(หนังสือพิมพ์)</t>
  </si>
  <si>
    <t>กิจกรรมพัฒนาทรัพยากรสารสนเทศห้องสมุด(หนังสือและหนังสืออิเล็กทรอนิกส์)</t>
  </si>
  <si>
    <t>กิจกรรมพัฒนาและปรับปรุงเทคโนโลยีสารสนเทศห้องสมุด</t>
  </si>
  <si>
    <t>4.4 งานสื่อนวัตกรรมและเทคโนโลยี</t>
  </si>
  <si>
    <t>โครงการพัฒนาสื่อ เทคโนโลยีสารสนเทศเพื่อการบริหารและการจัดการเรียนรู้</t>
  </si>
  <si>
    <t>กิจกรรมพัฒนาสื่อ เทคโนโลยีทางการศึกษาประจำห้องมินิเธียเตอร์</t>
  </si>
  <si>
    <t>กิจกรรมพัฒนาสื่อ เทคโนโลยีและนวัตกรรมทางการศึกษา</t>
  </si>
  <si>
    <t>โครงการพัฒนาสุขภาวะและระบบดูแลช่วยเหลือผู้เรียน</t>
  </si>
  <si>
    <t>4.5 งานแนะแนว</t>
  </si>
  <si>
    <t>กิจกรรมเปิดโลกกว้างทางการศึกษาและอาชีพ</t>
  </si>
  <si>
    <t>กิจกรรมนักเรียนเพื่อนที่ปรึกษา (Yc)</t>
  </si>
  <si>
    <t>กิจกรรมวัสดุสำนักงาน</t>
  </si>
  <si>
    <t>โครงการพัฒนาประสิทธิผลการประชาสัมพันธ์โรงเรียน</t>
  </si>
  <si>
    <t>กิจกรรมแนะแนวโรงเรียนพี่โรงเรียนน้อง(พี่น้องทัศนา)</t>
  </si>
  <si>
    <t>กิจกรรมฝึกประสบการณ์อาชีพ</t>
  </si>
  <si>
    <t>โครงการส่งเสริมความร่วมมือระหว่างโรงเรียนกับภาคีเครือข่ายร่วมพัฒนาโรงเรียน</t>
  </si>
  <si>
    <t>4.6 งานศูนย์วัฒนธรรม</t>
  </si>
  <si>
    <t>กิจกรรมศูนย์วัฒนธรรม</t>
  </si>
  <si>
    <t>4.7 งานโครงการเรียนรวม</t>
  </si>
  <si>
    <t>กิจกรรมการพัฒนาศักยภาพของนักเรียนที่มีความบกพร่องทางการเรียนรู้</t>
  </si>
  <si>
    <t>4.8 ศูนย์พัฒนาคุณภาพวิชาการภาษาฝรั่งเศษเขตภาคเหนือตอนบน</t>
  </si>
  <si>
    <t>4.9 งานห้องเรียนพิเศษวิทยาศาสตร์ (ESMTE)</t>
  </si>
  <si>
    <t>กิจกรรมประชุมวิชาการห้องเรียนพิเศษวิทยาศาสตร์</t>
  </si>
  <si>
    <t>กิจกรรมค่ายดาวกระจาย</t>
  </si>
  <si>
    <t>กิจกรรมปฐมนิเทศห้องเรียนพิเศษวิทยาศาสตร์ ภาคเรียนที่ 1</t>
  </si>
  <si>
    <t>กิจกรรมฟิสิกส์สัประยุทธ์</t>
  </si>
  <si>
    <t>กิจกรรมค่ายห้องเรียนพิเศษวิทยาศาสตร์ ม.ปลาย</t>
  </si>
  <si>
    <t>4.10 งานสะเต็มศึกษา</t>
  </si>
  <si>
    <t>กิจกรรมแข่งขันสะเต็มศึกษาภายนอกโรงเรียน</t>
  </si>
  <si>
    <t>กิจกรรมการส่งเสริมการเรียนรู้สะเต็มศึกษา</t>
  </si>
  <si>
    <t>4.11 งานห้องเรียนพิเศษวิทยาศาสตร์ (STSM)</t>
  </si>
  <si>
    <t>กิจกรรมศึกษาแหล่งเรียนรู้ภายนอกโรงเรียนสำหรับนักเรียน ม.3/1</t>
  </si>
  <si>
    <t>กิจกรรมการอบรมให้ความรู้ทางเทคโนโลยี</t>
  </si>
  <si>
    <t>กิจกรรมปฐมนิเทศและอบรมให้ความรู้ทางด้านคณิตศาสตร์</t>
  </si>
  <si>
    <t>กิจกรรมการอบรมให้ความรู้ทางด้านวิทยาศาสตร์</t>
  </si>
  <si>
    <t>กิจกรรมค่ายส่งเสริมความสามารถพิเศษทางด้านวิทยาศาสตร์และคณิตศาสตร์ ระดับชั้นมัธยมศึกษาตอนต้น</t>
  </si>
  <si>
    <t>กิจกรรมกิจกรรมสนับสนุนสื่อและวัสดุอุปกรณ์การจัดการเรียนรู้สำหรับนักเรียนห้องเรียนพิเศษวิทยาศาสตร์และคณิตศาสตร์ ระดับ ม.ต้น</t>
  </si>
  <si>
    <t>กิจกรรมศึกษาแหล่งเรียนรู้ภายนอกโรงเรียนสำหรับนักเรียน ม.1|1 และ ม.2|1</t>
  </si>
  <si>
    <t>4.12 งานห้องเรียนพิเศษภาษาอังกฤษ (STEP)</t>
  </si>
  <si>
    <t>4.13 งานห้องเรียนพิเศษกีฬา (SSSP)</t>
  </si>
  <si>
    <t>กิจกรรมกิจกรรม Local Study ม.1</t>
  </si>
  <si>
    <t>กิจกรรมวันเปิดบ้านวิชาการ English Open House  ม.1-ม.2</t>
  </si>
  <si>
    <t>กิจกรรม Local Study ม.2</t>
  </si>
  <si>
    <t>กิจกรรมค่าย English Camp ม.1 - ม.2</t>
  </si>
  <si>
    <t>กิจกรรมปฐมนิเทศและอบรมให้ความรู้ทางด้านภาษาอังกฤษ ม.1-ม.2</t>
  </si>
  <si>
    <t>กิจกรรมสนับสนุนบรรยากาศการจัดการเรียนรู้สำหรับนักเรียนห้องเรียนพิเศษภาษาอังกฤษ</t>
  </si>
  <si>
    <t>กิจกรรมศึกษาแหล่งเรียนรู้ภายนอกโรงเรียนเพิ่มทักษะภาษาอังกฤษสำหรับนักเรียนห้องเรียนพิเศษภาษาอังกฤษ ม.2</t>
  </si>
  <si>
    <t>กิจกรรมสนับสนุนสื่อและวัสดุอุปกรณ์การจัดการเรียนรู้สำหรับนักเรียนห้องเรียนพิเศษภาษาอังกฤษ</t>
  </si>
  <si>
    <t>กิจกรรมพัฒนาผลสัมฤทธิ์ทางการเรียนรู้ภาษาอังกฤษสำหรับนักเรียนห้องเรียนพิเศษภาษาอังกฤษ</t>
  </si>
  <si>
    <t>กิจกรรมอุปกรณ์การเรียน</t>
  </si>
  <si>
    <t>กิจกรรมประลอง</t>
  </si>
  <si>
    <t>กิจกรรมทัศนศึกษา ม.2/14</t>
  </si>
  <si>
    <t>กิจกรรมอุปกรณ์การฝึกซ้อม</t>
  </si>
  <si>
    <t>กิจกรรมอุปกรณ์การแข่งขัน</t>
  </si>
  <si>
    <t>กิจกรรมทัศนศึกษา ม.1/14</t>
  </si>
  <si>
    <t>กิจกรรมกิจกรรมคลินิคฟุตบอล</t>
  </si>
  <si>
    <t>กลุ่มบริหารงบประมาณและบุคคล</t>
  </si>
  <si>
    <t>กิจกรรมการจัดซื้อวัสดุสำนักงาน (พัสดุ)</t>
  </si>
  <si>
    <t>กิจกรรมการจัดซื้อวัสดุสำนักงาน (TIC)</t>
  </si>
  <si>
    <t>กิจกรรมการจัดซื้อวัสดุสำนักงาน (การเงิน)</t>
  </si>
  <si>
    <t>กิจกรรมการจัดซื้อวัสดุสำนักงาน (ธุรการและสำนักงานผอ.)</t>
  </si>
  <si>
    <t>กิจกรรมการจัดซื้อวัสดุสำนักงาน (บุคลากร)</t>
  </si>
  <si>
    <t>โครงการพัฒนาความเชี่ยวชาญทางวิชาชีพของข้าราชการครูและบุคลากรทางการศึกษา</t>
  </si>
  <si>
    <t>กิจกรรมส่งเสริมความก้าวหน้าในวิชาชีพ</t>
  </si>
  <si>
    <t>กิจกรรมการศึกษาดูงานการบริหารจัดการด้านงบประมาณและบุคลากร</t>
  </si>
  <si>
    <t>กิจกรรมอบรมพัฒนาครูสิ้นภาคเรียนที่ 2</t>
  </si>
  <si>
    <t>กิจกรรมการอบรมเพื่อเพิ่มพูนประสิทธิภาพการทำงานตามวิถีสันกำแพง</t>
  </si>
  <si>
    <t>กิจกรรมการศึกษาดูงานโรงเรียนต้นแบบ</t>
  </si>
  <si>
    <t>กิจกรรมอบรมพัฒนาครูไทย อังกฤษ คอม</t>
  </si>
  <si>
    <t>กิจกรรมการประชุมคณะกรรมการสถานศึกษา</t>
  </si>
  <si>
    <t>1. โครงการพัฒนาสุขภาวะและระบบดูแลช่วยเหลือผู้เรียน</t>
  </si>
  <si>
    <t xml:space="preserve">                      -  </t>
  </si>
  <si>
    <t xml:space="preserve">                 -  </t>
  </si>
  <si>
    <t xml:space="preserve">                    -  </t>
  </si>
  <si>
    <t>กิจกรรมเยี่ยมบ้านนักเรียน</t>
  </si>
  <si>
    <t>กิจกรรมส่งเสริมการรักษาความปลอดภัยและเวรยาม</t>
  </si>
  <si>
    <t>กิจกรรมค่ายพัฒนาวินัย</t>
  </si>
  <si>
    <t>2. โครงการเรียนฟรี 15 ปี</t>
  </si>
  <si>
    <t>กิจกรรมกีฬาสีต่อต้านยาเสพติด</t>
  </si>
  <si>
    <t>3. โครงการเสริมสร้างความรักท้องถิ่น สิ่งแวดล้อม ความเป็นไทย  และหลักปรัชญาของเศรษฐกิจพอเพียง</t>
  </si>
  <si>
    <t>กิจกรรมวันสำคัญทางพุทธศาสนา</t>
  </si>
  <si>
    <t>กิจกรรมสภาเผยแพร่ความรู้ผ่านเพจสภานักเรียน</t>
  </si>
  <si>
    <t>กิจกรรมส่งเสริมและพัฒนาประสิทธิภาพศูนย์เพื่อนใจ</t>
  </si>
  <si>
    <t>กิจกรรมไหว้ครูประจำปี 2566</t>
  </si>
  <si>
    <t>กิจกรรมอบรมต้านภัยบุหรี่ แอลกอฮอล์และยาเสพติดในสถานศึกษา</t>
  </si>
  <si>
    <t>กิจกรรมค่ายคุณธรรม</t>
  </si>
  <si>
    <t>กิจกรรมปฐมนิเทศ</t>
  </si>
  <si>
    <t>กิจกรรมการประกวด To be number one Idol และcover dance</t>
  </si>
  <si>
    <t>กิจกรรมพัฒนาสำนักงานสภานักเรียน</t>
  </si>
  <si>
    <t>กิจกรรมส่งเสริมคุณธรรม จริยธรรม ประจำสัปดาห์</t>
  </si>
  <si>
    <t>กิจกรรมเลือกตั้งกรรมการชั้นเรียน</t>
  </si>
  <si>
    <t>กิจกรรมมอบเกียรติบัตร (กิจกรรมทำความดีด้วยใจจริง)</t>
  </si>
  <si>
    <t>กิจกรรมวันรัฐธรรมนูญ</t>
  </si>
  <si>
    <t>กิจกรรมค่ายแกนนำประชาธิปไตย</t>
  </si>
  <si>
    <t>กิจกรรมSKP TO BE LEADER CAMP</t>
  </si>
  <si>
    <t>กิจกรรมโครงงานคุณธรรมทั้งระบบ</t>
  </si>
  <si>
    <t>กิจกรรมสานสัมพันธ์เครือข่ายสภานักเรียนโรงเรียนสันกำแพง</t>
  </si>
  <si>
    <t>กิจกรรมเลือกตั้งกรรมการสี</t>
  </si>
  <si>
    <t>กิจกรรมศุกร์เช้า สภา Talk</t>
  </si>
  <si>
    <t>กิจกรรมสภา อาสา สู่การพัฒนาสังคม 2/2566</t>
  </si>
  <si>
    <t>กิจกรรมอบรมแกนนำต้านภัยบุหรี่ แอลกอฮอล์และยาเสพติด</t>
  </si>
  <si>
    <t>กิจกรรมส่งเสริมวิถีสันกำแพง</t>
  </si>
  <si>
    <t>กิจกรรมแข่งขันชมรม TO BE</t>
  </si>
  <si>
    <t>กิจกรรมเลือกตั้งประธานสภานักเรียนโรงเรียนสันกำแพง</t>
  </si>
  <si>
    <t>กิจกรรมส่งเสริมสิ่งแวดล้อม</t>
  </si>
  <si>
    <t>กิจกรรมส่งเสริมค่านิยม 12 ประการ</t>
  </si>
  <si>
    <t>กิจกรรมส่งเสริมสิทธิมนุษยชน 1/2566</t>
  </si>
  <si>
    <t>กิจกรรมปลูกต้นไม้แห่งชาติ</t>
  </si>
  <si>
    <t>กิจกรรมส่งเสริมสิทธิมนุษยชน 2/2566</t>
  </si>
  <si>
    <t>กิจกรรมอบรมพัฒนาศักยภาพสภานักเรียน</t>
  </si>
  <si>
    <t>กิจกรรมต้อนรับคณะศึกษาดูงาน แลกเปลี่ยนเรียนรู้งานสภานักเรียนโรงเรียนสันกำแพง</t>
  </si>
  <si>
    <t>กิจกรรมสภา อาสา สู่การพัฒนาสังคม 1/2566</t>
  </si>
  <si>
    <t>กิจกรรมการอบรมการทำงานสภานักเรียน</t>
  </si>
  <si>
    <t>กิจกรรมวันเกียรติยศสภานักเรียนโรงเรียนสันกำแพง</t>
  </si>
  <si>
    <t>5. โครงการพัฒนาและยกระดับการบริหารจัดการอย่างเป็นระบบ</t>
  </si>
  <si>
    <t>กิจกรรมพัฒนาสำนักงาน</t>
  </si>
  <si>
    <t>6. โครงการโครงการพัฒนาและจัดการแหล่งเรียนรู้ สภาพแวดล้อมทั้งองค์กร</t>
  </si>
  <si>
    <t>กิจกรรมActive shooter หนี ซ่อน สู้</t>
  </si>
  <si>
    <t>7. โครงการส่งเสริมความร่วมมือระหว่างโรงเรียนกับภาคีเครือข่ายร่วมพัฒนาโรงเรียน</t>
  </si>
  <si>
    <t>กิจกรรมเครือข่ายผู้ปกครอง</t>
  </si>
  <si>
    <t xml:space="preserve"> 4. โครงการพัฒนาคุณธรรม จริยธรรมและการอยู่ร่วมกันอย่างสันติสุขของนักเรียน		</t>
  </si>
  <si>
    <t>1. โครงการพัฒนาสื่อ เทคโนโลยี สารสนเทศเพื่อบริหารและการจัดการเรียนรู้</t>
  </si>
  <si>
    <t>กิจกรรมโสตทัศนศึกษา</t>
  </si>
  <si>
    <t>กิจกรรมงาน ICT</t>
  </si>
  <si>
    <t>2. โครงการพัฒนาสุขภาวะและระบบดูแลช่วยเหลือผู้เรียน</t>
  </si>
  <si>
    <t>กิจกรรมคุ้มครองผู้บริโภค แลพ อย.น้อย</t>
  </si>
  <si>
    <t>กิจกรรมอบรมการช่วยฟื้นคืนชีพขั้นพื้นฐาน (CPR) และการใช้เครื่องช็อกไฟฟ้าหัวใจอัตโนมัติ (AED)</t>
  </si>
  <si>
    <t>กิจกรรมเรือนพยาบาลสันกำแพง</t>
  </si>
  <si>
    <t>กิจกรรมอบรมให้ความรู้ด้านการดูแลสุขภาพ</t>
  </si>
  <si>
    <t>กิจกรรมสารสนเทศด้านสุขภาพนักเรียน</t>
  </si>
  <si>
    <t>กิจกรรมพัฒนาระบบโภชนาการและอาหารปลอดภัย</t>
  </si>
  <si>
    <t>3. โครงการโครงการเสริมสร้างความรักท้องถิ่น สิ่งแวดล้อม ความเป็นไทย  และหลักปรัชญาของเศรษฐกิจพอเพียง</t>
  </si>
  <si>
    <t>กิจกรรมรักษ์สิ่งแวดล้อม</t>
  </si>
  <si>
    <t>กิจกรรมห้องเรียนสะอาด</t>
  </si>
  <si>
    <t>กิจกรรมBig Cleaning Day</t>
  </si>
  <si>
    <t>กิจกรรมZero Waste School</t>
  </si>
  <si>
    <t>4. โครงการพัฒนาและยกระดับการบริหารจัดการอย่างเป็นระบบ</t>
  </si>
  <si>
    <t>กิจกรรมปฏิคมและจัดเลี้ยง</t>
  </si>
  <si>
    <t>กิจกรรมกิจกรรมวัสดุสำนักงาน</t>
  </si>
  <si>
    <t>กิจกรรมวัสดุกลาง</t>
  </si>
  <si>
    <t>กิจกรรมสารสนเทศกลุ่มบริหารทั่วไป</t>
  </si>
  <si>
    <t>5. โครงการพัฒนาและจัดการแหล่งเรียนรู้ สภาพแวดล้อมทั้งองค์กร</t>
  </si>
  <si>
    <t>กิจกรรมซ่อมแซมระบบไฟฟ้า</t>
  </si>
  <si>
    <t>กิจกรรมซ่อมแซมระบบประปา</t>
  </si>
  <si>
    <t>กิจกรรมจัดภูมิทัศน์</t>
  </si>
  <si>
    <t>กิจกรรมความปลอดภัยในสถานศึกษา</t>
  </si>
  <si>
    <t>กิจกรรมตัดแต่งต้นไม้ กิ่งไม้ในโรงเรียน</t>
  </si>
  <si>
    <t>กิจกรรมงานแม่บ้าน</t>
  </si>
  <si>
    <t>กิจกรรมบำรุงดินและพืชพรรณไม้</t>
  </si>
  <si>
    <t>กิจกรรมระบบน้ำงานภูมิทัศน์</t>
  </si>
  <si>
    <t>กิจกรรมอุปกรณ์งานภูมิทัศน์</t>
  </si>
  <si>
    <t>กิจกรรมซ่อมแซมทั่วไป</t>
  </si>
  <si>
    <t>6. โครงการพัฒนาประสิทธิผลการประชาสัมพันธ์โรงเรียน</t>
  </si>
  <si>
    <r>
      <t>กิจกรรมพัฒนาทักษะนักเรียนด้านการพูด</t>
    </r>
    <r>
      <rPr>
        <sz val="19.5"/>
        <color rgb="FF000000"/>
        <rFont val="TH SarabunPSK"/>
        <family val="2"/>
      </rPr>
      <t xml:space="preserve"> </t>
    </r>
    <r>
      <rPr>
        <sz val="12"/>
        <color rgb="FF000000"/>
        <rFont val="TH SarabunPSK"/>
        <family val="2"/>
      </rPr>
      <t>พิธีกร</t>
    </r>
    <r>
      <rPr>
        <sz val="19.5"/>
        <color rgb="FF000000"/>
        <rFont val="TH SarabunPSK"/>
        <family val="2"/>
      </rPr>
      <t xml:space="preserve"> MC/DJ </t>
    </r>
    <r>
      <rPr>
        <sz val="12"/>
        <color rgb="FF000000"/>
        <rFont val="TH SarabunPSK"/>
        <family val="2"/>
      </rPr>
      <t>น้อย</t>
    </r>
  </si>
  <si>
    <r>
      <t>กิจกรรมจดหมายข่าวประจำสัปดาห์</t>
    </r>
    <r>
      <rPr>
        <sz val="19.5"/>
        <color rgb="FF000000"/>
        <rFont val="TH SarabunPSK"/>
        <family val="2"/>
      </rPr>
      <t xml:space="preserve"> "</t>
    </r>
    <r>
      <rPr>
        <sz val="12"/>
        <color rgb="FF000000"/>
        <rFont val="TH SarabunPSK"/>
        <family val="2"/>
      </rPr>
      <t>สัปดาห์ชาวเหลืองแดง</t>
    </r>
    <r>
      <rPr>
        <sz val="19.5"/>
        <color rgb="FF000000"/>
        <rFont val="TH SarabunPSK"/>
        <family val="2"/>
      </rPr>
      <t>"</t>
    </r>
  </si>
  <si>
    <t>กิจกรรมพัฒนาเว็บไซต์เพื่อการศึกษา</t>
  </si>
  <si>
    <t>กลุ่มบริหารแผนงานและประกันคุณภาพ</t>
  </si>
  <si>
    <t>กิจกรรมการอบรมแนวปฏิบัติการดำเนินงานประกันคุณภาพการศึกษา</t>
  </si>
  <si>
    <t>กิจกรรมการเตรียมการเพื่อรับการประเมินฯจากหน่วยงานภายนอก</t>
  </si>
  <si>
    <t>กิจกรรมการพัฒนาระบบประกันคุณภาพภายใน</t>
  </si>
  <si>
    <t xml:space="preserve">  โครงการพัฒนาและยกระดับการบริหารจัดการอย่างเป็นระบบ</t>
  </si>
  <si>
    <t>กิจกรรมจัดทำสารสนเทศโรงเรียน</t>
  </si>
  <si>
    <t>กิจกรรมประชุมสรุปงานและจัดทำแผนงบประมาณ</t>
  </si>
  <si>
    <t>กิจกรรมศึกษาดูงานกลุ่มแผนงานและประกันคุณภาพ</t>
  </si>
  <si>
    <t>กิจกรรมอบรมบุคลากร ระบบ Data Management Center (DMC)</t>
  </si>
  <si>
    <t>กิจกรรมประชุมทีมงานสารสนเทศโรงเรียน</t>
  </si>
  <si>
    <t>กิจกรรมอบรมบุคลากรระบบติดตามแผนงบประมาณ</t>
  </si>
  <si>
    <t>รวมทั้งสิ้น</t>
  </si>
  <si>
    <t>รวมฝ่ายบริหารงานทั้ง 5 กลุ่มบริหาร</t>
  </si>
  <si>
    <t>นางสาวมนสิชา ชะพลพรรค</t>
  </si>
  <si>
    <t>นางสาวอรดี สีลากุล</t>
  </si>
  <si>
    <t xml:space="preserve">      นางสาวมนสิชา ชะพลพรรค</t>
  </si>
  <si>
    <t>นายปรัชญา ก๋าอิน</t>
  </si>
  <si>
    <t>นางสาวนิดาวรรณ ช้างทอง</t>
  </si>
  <si>
    <t>นายวีรวุฒิ นามประเสริฐ</t>
  </si>
  <si>
    <t>นางสาวศริญญา ต๊ะยศ</t>
  </si>
  <si>
    <t>นายชัชวาลย์ บุญสม</t>
  </si>
  <si>
    <t>ว่าที่ร้อยตรีศุกรศร รุ่งสว่างสาธิต</t>
  </si>
  <si>
    <t>นายจตุพงษ์ ต๋าคำ</t>
  </si>
  <si>
    <t>นายวิชัย สิงห์น้อย</t>
  </si>
  <si>
    <t>นางชญานิศ ไชยเดชะ</t>
  </si>
  <si>
    <t>นายวิสิษฐ์   วงค์กูด</t>
  </si>
  <si>
    <t>นายจตุพงษ์  ต๋าคำ</t>
  </si>
  <si>
    <t>นางสาวชนกานต์  ผานดอยแดน</t>
  </si>
  <si>
    <t>นายรัฐพล การอง</t>
  </si>
  <si>
    <t>นางสาวสกุลรัตน์ ศักดิ์ดี</t>
  </si>
  <si>
    <t>นางสาวปวีณา แสนคำ</t>
  </si>
  <si>
    <t>นายประกาสิทธิ์ อ่างคำ</t>
  </si>
  <si>
    <t>นางสาวสุรินทร วงค์คำแดง</t>
  </si>
  <si>
    <t>นางสาวมลิลา แก้วฟู</t>
  </si>
  <si>
    <t>นายธีระยุทธ ไชยชนะ</t>
  </si>
  <si>
    <t>นางสาวปภาวดี หมื่นเต</t>
  </si>
  <si>
    <t>นางสาวกันต์กนิษฐ์ ณีระพนธ์</t>
  </si>
  <si>
    <t>นางสุพิชฌาย์ วงศ์สวัสดิ์</t>
  </si>
  <si>
    <t>นายวิสิษฐ์  วงค์กูด</t>
  </si>
  <si>
    <t>นายสะอาด  เงินถา</t>
  </si>
  <si>
    <t>นายณพลกฤต อุนนท์</t>
  </si>
  <si>
    <t>นางสาวสุวิภา   สายคำวงค์</t>
  </si>
  <si>
    <t>นางสุภาภรณ์ แพเพชร</t>
  </si>
  <si>
    <t>นางสาวศิริพร ลี้รชตาสุวรรณ</t>
  </si>
  <si>
    <t> นางสาวศิริพร ลี้รชตาสุวรรณ </t>
  </si>
  <si>
    <t>นางสาวปิยวรรณ  วงค์สงสัย</t>
  </si>
  <si>
    <t>นายประกาสิทธิ์  อ่างคำ</t>
  </si>
  <si>
    <t>นายวีรวุฒิ นามประเสริฐ </t>
  </si>
  <si>
    <t>นางธาวิณี ใจสุ</t>
  </si>
  <si>
    <t>นางสาวศิริพร หน่อท้าว</t>
  </si>
  <si>
    <t>นางสาวสุรีรัตน์ บุญสุข </t>
  </si>
  <si>
    <t>นางสาววันเพ็ญ จันทรมณี</t>
  </si>
  <si>
    <t>นายชัญภัสท์ บุญเจือจันทร์</t>
  </si>
  <si>
    <t>นางสาวิตรี ชุนศักดิ์</t>
  </si>
  <si>
    <t>นายอนันต์ รักแย้ม</t>
  </si>
  <si>
    <t>นางอัจฉรา ต๋าคำ</t>
  </si>
  <si>
    <t>นางสาวเสาวลักษณ์ ดอนไพรอ้น</t>
  </si>
  <si>
    <t>นางสาววรินดา ทะยศ</t>
  </si>
  <si>
    <t>นายวิสิษฐ์ วงค์กูด</t>
  </si>
  <si>
    <t>นายวิชัย  สิงห์น้อย</t>
  </si>
  <si>
    <t>นางมิ่งขวัญ  ตาตะนันทน์</t>
  </si>
  <si>
    <t xml:space="preserve">นางสาววันเพ็ญ จันทรมณี </t>
  </si>
  <si>
    <t>นายปรัชญา  ก๋าอิน</t>
  </si>
  <si>
    <t xml:space="preserve">นายภานุพงศ์ พูลทาจักร์ </t>
  </si>
  <si>
    <t>นายดุสิต ตนมิตร</t>
  </si>
  <si>
    <t>นางสาวเขมจิรา พ่อนา</t>
  </si>
  <si>
    <t>นายตระการ ทนานทอง</t>
  </si>
  <si>
    <t>นางสุพิชณาย์ วงศ์สวัสดิ์</t>
  </si>
  <si>
    <t>นางสาวกนกวรรณ    มาโนชญ์นิรันดร์</t>
  </si>
  <si>
    <t>นางสาวอรพรรณ    ทิพนี</t>
  </si>
  <si>
    <t>นางสาวสุวิมล   สุกันธา</t>
  </si>
  <si>
    <t>นางแพรวพรรณ โรจน์วัฒนาชัย</t>
  </si>
  <si>
    <t>นายจรูญ สมบูรณ์</t>
  </si>
  <si>
    <t>นางสาวอภิญญา ไชยโยกาศ</t>
  </si>
  <si>
    <t>นางสาวรัถยาภรณ์ กุลจันทร์ </t>
  </si>
  <si>
    <t>นางอัจฉราพร สุนทรนันท</t>
  </si>
  <si>
    <t>นายสันติ กลิ่นขวัญ</t>
  </si>
  <si>
    <t>นางสาวเวทิสา ตุ้ยเขียว</t>
  </si>
  <si>
    <t>สรุปการใช้จ่ายเงินงบประมาณทั้ง 6 กลุ่มบริหาร  ปีการศึกษา  2567</t>
  </si>
  <si>
    <t>กลุ่มบริหารงบประมาณ</t>
  </si>
  <si>
    <t>กลุ่มบริหารบุคคล</t>
  </si>
  <si>
    <t>กิจกรรมนำเสนอผลการปฎิบัติงานประจำปีการศึกษาของครู</t>
  </si>
  <si>
    <t>กิจกรรมอบรม พัฒนาครูโรงเรียนพื้นที่นวัตกรรมการศึกษา</t>
  </si>
  <si>
    <t>กิจกรรมจัดทำหลักสูตร โรงเรียนพื้นที่นวัตกรรม</t>
  </si>
  <si>
    <t>กิจกรรมศึกษาดูงานโรงเรียนต้นแบบพื้นที่นวัตกรรมการศึกษา</t>
  </si>
  <si>
    <t>กิจกรรสนับสนุนสื่อและวัสดุการจัดการเรียนรู้สำหรับนักเรียนห้องเรียนวิทยาศาสตร์พลังสิบ</t>
  </si>
  <si>
    <t>สรุปการใช้จ่ายเงินงบประมาณ ตามโครงการ  ปีการศึกษา  2567</t>
  </si>
  <si>
    <t>กิจกรรมสัปดาห์คณิตศาสตร์</t>
  </si>
  <si>
    <t>กิจกรรมส่งเสริมทักษะการเรียนรู้ภาษาอังกฤษและวัฒนธรรมตะวันตกนอกห้องเรียนของนักเรียนภาษาอังกฤษ (Western Culture and Hospitality)</t>
  </si>
  <si>
    <t>กิจกรรมวันตรุษจีน 2024</t>
  </si>
  <si>
    <t>เทศกาลฤดูร้อน ภาษาญี่ปุ่น 2024</t>
  </si>
  <si>
    <t>การเรียนรู้วัฒนธรรมทั่วไปของประเทศฝรั่งเศส</t>
  </si>
  <si>
    <t>การเรียนรู้วัฒนธรรมทั่วไปของประเทศญี่ปุ่น</t>
  </si>
  <si>
    <t>การจัดการวัสดุสำนักงาน (ภาษาไทย)</t>
  </si>
  <si>
    <t>กิจกรรมศึกษาแหล่งเรียนรู้วัฒนธรรมล้านนา</t>
  </si>
  <si>
    <t>กิจกรรมส่งเสริมทักษะผู้เรียน ค่ายศิลปะ ดนตรี นาฏศิลป์</t>
  </si>
  <si>
    <t>กิจกรรมพัฒนาทักษะการเรียนรู้นอกห้องเรียน พิธีไหว้ครูดนตรี-นาฏศิลป์</t>
  </si>
  <si>
    <t>ไม่ได้ดำเนินการ</t>
  </si>
  <si>
    <t>จัดซื้ออุปกรณ์สำนักงานกลุ่มสาระการเรียนรู้การงานอาชีพ (เกษตรกรรม)</t>
  </si>
  <si>
    <t>การศึกษาแหล่งเรียนรู้ทางธุรกิจสำหรับนักเรียนแผนการเรียนการจัดการธุรกิจการค้าสมัยใหม่</t>
  </si>
  <si>
    <t>"กาดนัด หัดขายคัว"</t>
  </si>
  <si>
    <t>กิจกรรมชุมนุม</t>
  </si>
  <si>
    <t>ฝึกทบทวนความรู้ทางลูกเสือ-เนตรนารีของผู้กำกับลูกเสือ</t>
  </si>
  <si>
    <t>กิจกรรมประกวดสื่อและนวัตกรรมส่งเสริมรักการอ่าน</t>
  </si>
  <si>
    <t>กิจกรรมพัฒนาทรัพยากรสารสนเทศห้องสมุด(วารสาร)</t>
  </si>
  <si>
    <t>กิจกรรมพัฒนาระบบอินเทอร์เน็ตเพื่อการสืบค้นความรู้</t>
  </si>
  <si>
    <t>นางศิริลักษณ์ วิภาตะศิลปิน</t>
  </si>
  <si>
    <t>นายกรกรต ภูมมะภูติ</t>
  </si>
  <si>
    <t>น.ส.วิศรุตา  ศรีสม</t>
  </si>
  <si>
    <t>น.ส.สุภัชชา แสงแก้ว</t>
  </si>
  <si>
    <t xml:space="preserve">กิจกรรมฝึกประสบการณ์อาชีพของนักเรียน </t>
  </si>
  <si>
    <t>กิจกรรมทุนการศึกษานักเรียนสำหรับนักเรียนยากจน</t>
  </si>
  <si>
    <t>กิจกรรมเตรียมความพร้อมสำหรับการศึกษาและเลือกอาชีพในอนาคตของนักเรียนชั้นมัธยมศึกษาปีที่ 3 และ 6 ปีการศึกษา 2567</t>
  </si>
  <si>
    <t>กิจกรรมสอบวัดระดับภาษาฝรั่งเศส Delf Scolaire</t>
  </si>
  <si>
    <t>กิจกรรมค่ายภาษาฝรั่งเศส ภาคเหนือ</t>
  </si>
  <si>
    <t>กิจกรรมการจัดซื้อวัสดุสำนักงานศูนย์ฝรั่งเศสฯ</t>
  </si>
  <si>
    <t>นายอนันต์  รักแย้ม</t>
  </si>
  <si>
    <t>กิจกรรมส่งเสริมความรู้ทางวิทยาศาสตร์และคณิตศาสตร์ทางวิชาการ ระดับนานาชาติ</t>
  </si>
  <si>
    <t>กิจกรรมสนับสนุนสื่อและวัสดุอุปกรณ์การจัดการเรียนรู้สำหรับนักเรียนห้องเรียนพิเศษวิทยาศาสตร์และคณิตศาสตร์ ระดับชั้นมัธยมศึกษาตอนต้น</t>
  </si>
  <si>
    <t>กิจกรรมศึกษาแหล่งเรียนรู้ทางวิทยาศาสตร์และคณิตศาสตร์ภายนอกโรงเรียนสำหรับนักเรียนห้องเรียนพิเศษวิทยาศาสตร์และคณิตศาสตร์ ระดับชั้นมัธยมศึกษาตอนต้น</t>
  </si>
  <si>
    <t>ช่วงที่ 1 ปีการศึกษา 67</t>
  </si>
  <si>
    <t>ช่วงที่ 2 ปีการศึกษา 67</t>
  </si>
  <si>
    <t>(เม.ย. 67 - มิ.ย. 67)</t>
  </si>
  <si>
    <t>(ก.ค. 67 - ก.ย. 67)</t>
  </si>
  <si>
    <t>(ต.ค. 67 - ธ.ค. 67)</t>
  </si>
  <si>
    <t>เม.ย 67</t>
  </si>
  <si>
    <t>พ.ค 67</t>
  </si>
  <si>
    <t>มิ.ย 67</t>
  </si>
  <si>
    <t>ก.ค 67</t>
  </si>
  <si>
    <t>ส.ค 67</t>
  </si>
  <si>
    <t>ต.ค 67</t>
  </si>
  <si>
    <t>พ.ย 67</t>
  </si>
  <si>
    <t>ธ.ค 67</t>
  </si>
  <si>
    <t>ม.ค 68</t>
  </si>
  <si>
    <t>(ม.ค 68 - มี.ค 68)</t>
  </si>
  <si>
    <t>ก.พ 68</t>
  </si>
  <si>
    <t>มี.ค 68</t>
  </si>
  <si>
    <t>ก.ย 67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</si>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</sst>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_-* #,##0.0_-;\-* #,##0.0_-;_-* &quot;-&quot;??_-;_-@_-"/>
  </numFmts>
  <fonts count="55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0"/>
      <name val="Arial"/>
      <family val="2"/>
    </font>
    <font>
      <b/>
      <sz val="14"/>
      <name val="TH SarabunPSK"/>
      <family val="2"/>
    </font>
    <font>
      <sz val="11"/>
      <color theme="1"/>
      <name val="Bodoni MT Condensed"/>
      <family val="1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1"/>
      <color theme="1"/>
      <name val="TH SarabunPSK"/>
      <family val="2"/>
    </font>
    <font>
      <sz val="14"/>
      <name val="TH SarabunPSK"/>
      <family val="2"/>
    </font>
    <font>
      <b/>
      <sz val="16"/>
      <color theme="1"/>
      <name val="TH SarabunPSK"/>
      <family val="2"/>
    </font>
    <font>
      <sz val="12"/>
      <color theme="1"/>
      <name val="TH SarabunPSK"/>
      <family val="2"/>
    </font>
    <font>
      <b/>
      <sz val="18"/>
      <name val="TH SarabunPSK"/>
      <family val="2"/>
    </font>
    <font>
      <sz val="14"/>
      <color rgb="FF000000"/>
      <name val="TH SarabunPSK"/>
      <family val="2"/>
    </font>
    <font>
      <sz val="10"/>
      <color theme="1"/>
      <name val="Bodoni MT Condensed"/>
      <family val="1"/>
    </font>
    <font>
      <b/>
      <sz val="11"/>
      <color theme="1"/>
      <name val="Bodoni MT Condensed"/>
      <family val="1"/>
    </font>
    <font>
      <b/>
      <sz val="11"/>
      <color rgb="FFFF0000"/>
      <name val="Bodoni MT Condensed"/>
      <family val="1"/>
    </font>
    <font>
      <b/>
      <sz val="10"/>
      <color theme="1"/>
      <name val="Bodoni MT Condensed"/>
      <family val="1"/>
    </font>
    <font>
      <b/>
      <sz val="10"/>
      <color rgb="FFFF0000"/>
      <name val="Bodoni MT Condensed"/>
      <family val="1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b/>
      <sz val="8"/>
      <color theme="1"/>
      <name val="Bodoni MT Condensed"/>
      <family val="1"/>
    </font>
    <font>
      <b/>
      <sz val="9"/>
      <color theme="1"/>
      <name val="Bodoni MT Condensed"/>
      <family val="1"/>
    </font>
    <font>
      <b/>
      <sz val="8"/>
      <color rgb="FFFF0000"/>
      <name val="Bodoni MT Condensed"/>
      <family val="1"/>
    </font>
    <font>
      <b/>
      <sz val="14"/>
      <color rgb="FFFF0000"/>
      <name val="TH SarabunPSK"/>
      <family val="2"/>
    </font>
    <font>
      <b/>
      <sz val="16"/>
      <color rgb="FFFF0000"/>
      <name val="TH SarabunPSK"/>
      <family val="2"/>
    </font>
    <font>
      <b/>
      <u/>
      <sz val="14"/>
      <color theme="1"/>
      <name val="TH SarabunPSK"/>
      <family val="2"/>
    </font>
    <font>
      <b/>
      <sz val="14"/>
      <color rgb="FF00B050"/>
      <name val="TH SarabunPSK"/>
      <family val="2"/>
    </font>
    <font>
      <b/>
      <i/>
      <sz val="14"/>
      <color rgb="FFFF0000"/>
      <name val="TH SarabunPSK"/>
      <family val="2"/>
    </font>
    <font>
      <b/>
      <u val="singleAccounting"/>
      <sz val="14"/>
      <color theme="1"/>
      <name val="TH SarabunPSK"/>
      <family val="2"/>
    </font>
    <font>
      <b/>
      <sz val="12"/>
      <color theme="1"/>
      <name val="Bodoni MT Condensed"/>
      <family val="1"/>
    </font>
    <font>
      <b/>
      <sz val="12"/>
      <color rgb="FF00B0F0"/>
      <name val="Bodoni MT Condensed"/>
      <family val="1"/>
    </font>
    <font>
      <b/>
      <sz val="12"/>
      <color rgb="FF7030A0"/>
      <name val="Bodoni MT Condensed"/>
      <family val="1"/>
    </font>
    <font>
      <b/>
      <sz val="16"/>
      <color rgb="FF0070C0"/>
      <name val="TH SarabunPSK"/>
      <family val="2"/>
    </font>
    <font>
      <sz val="12"/>
      <color theme="1"/>
      <name val="Bodoni MT Condensed"/>
      <family val="1"/>
    </font>
    <font>
      <b/>
      <sz val="11"/>
      <color rgb="FF00B050"/>
      <name val="Bodoni MT Condensed"/>
      <family val="1"/>
    </font>
    <font>
      <b/>
      <sz val="14"/>
      <color rgb="FF000000"/>
      <name val="TH SarabunPSK"/>
      <family val="2"/>
    </font>
    <font>
      <b/>
      <sz val="10"/>
      <color rgb="FF00B050"/>
      <name val="Bodoni MT Condensed"/>
      <family val="1"/>
    </font>
    <font>
      <sz val="8"/>
      <color theme="1"/>
      <name val="TH SarabunPSK"/>
      <family val="2"/>
    </font>
    <font>
      <b/>
      <sz val="18"/>
      <color theme="1"/>
      <name val="TH SarabunPSK"/>
      <family val="2"/>
    </font>
    <font>
      <b/>
      <sz val="10"/>
      <color rgb="FF333333"/>
      <name val="Bodoni MT Condensed"/>
      <family val="1"/>
    </font>
    <font>
      <b/>
      <sz val="11"/>
      <color rgb="FF00B050"/>
      <name val="TH SarabunPSK"/>
      <family val="2"/>
    </font>
    <font>
      <b/>
      <sz val="10"/>
      <color rgb="FF00B050"/>
      <name val="TH SarabunPSK"/>
      <family val="2"/>
    </font>
    <font>
      <b/>
      <sz val="14"/>
      <color theme="1"/>
      <name val="TH SarabunPSK"/>
      <family val="2"/>
      <charset val="222"/>
    </font>
    <font>
      <sz val="14"/>
      <color rgb="FF000000"/>
      <name val="TH SarabunPSK"/>
      <family val="2"/>
      <charset val="222"/>
    </font>
    <font>
      <sz val="14"/>
      <color theme="1"/>
      <name val="TH SarabunPSK"/>
      <family val="2"/>
      <charset val="222"/>
    </font>
    <font>
      <sz val="12"/>
      <color rgb="FF000000"/>
      <name val="TH SarabunPSK"/>
      <family val="2"/>
    </font>
    <font>
      <sz val="19.5"/>
      <color rgb="FF000000"/>
      <name val="TH SarabunPSK"/>
      <family val="2"/>
    </font>
    <font>
      <b/>
      <sz val="12"/>
      <color rgb="FF000000"/>
      <name val="TH SarabunPSK"/>
      <family val="2"/>
    </font>
    <font>
      <b/>
      <sz val="10"/>
      <color theme="6" tint="-0.499984740745262"/>
      <name val="Bodoni MT Condensed"/>
      <family val="1"/>
    </font>
    <font>
      <b/>
      <sz val="7"/>
      <color theme="1"/>
      <name val="Bodoni MT Condensed"/>
      <family val="1"/>
    </font>
    <font>
      <b/>
      <sz val="8"/>
      <color rgb="FF00B050"/>
      <name val="Bodoni MT Condensed"/>
      <family val="1"/>
    </font>
    <font>
      <sz val="14"/>
      <color theme="1"/>
      <name val="TH Sarabun New"/>
      <family val="2"/>
    </font>
    <font>
      <sz val="14"/>
      <name val="TH Sarabun New"/>
      <family val="2"/>
    </font>
    <font>
      <b/>
      <sz val="11"/>
      <color rgb="FFFF0000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rgb="FFFFF3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dotted">
        <color theme="0" tint="-0.34998626667073579"/>
      </bottom>
      <diagonal/>
    </border>
    <border>
      <left/>
      <right style="thin">
        <color indexed="64"/>
      </right>
      <top/>
      <bottom style="dotted">
        <color theme="0" tint="-0.34998626667073579"/>
      </bottom>
      <diagonal/>
    </border>
    <border>
      <left style="thin">
        <color indexed="64"/>
      </left>
      <right/>
      <top/>
      <bottom style="dotted">
        <color theme="0" tint="-0.34998626667073579"/>
      </bottom>
      <diagonal/>
    </border>
    <border>
      <left style="thin">
        <color theme="1"/>
      </left>
      <right style="thin">
        <color indexed="64"/>
      </right>
      <top/>
      <bottom style="dotted">
        <color theme="0" tint="-0.34998626667073579"/>
      </bottom>
      <diagonal/>
    </border>
    <border>
      <left style="thin">
        <color indexed="64"/>
      </left>
      <right style="thin">
        <color theme="1"/>
      </right>
      <top/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indexed="64"/>
      </left>
      <right style="thin">
        <color indexed="64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thin">
        <color indexed="64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indexed="64"/>
      </left>
      <right/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theme="1"/>
      </left>
      <right style="thin">
        <color indexed="64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indexed="64"/>
      </left>
      <right style="thin">
        <color theme="1"/>
      </right>
      <top style="dotted">
        <color theme="0" tint="-0.34998626667073579"/>
      </top>
      <bottom style="dotted">
        <color theme="0" tint="-0.34998626667073579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dotted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dotted">
        <color theme="0" tint="-0.34998626667073579"/>
      </top>
      <bottom style="dotted">
        <color theme="0" tint="-0.34998626667073579"/>
      </bottom>
      <diagonal/>
    </border>
    <border>
      <left style="medium">
        <color indexed="64"/>
      </left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medium">
        <color indexed="64"/>
      </right>
      <top/>
      <bottom style="dotted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dotted">
        <color theme="0" tint="-0.34998626667073579"/>
      </top>
      <bottom style="dotted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theme="0" tint="-0.34998626667073579"/>
      </bottom>
      <diagonal/>
    </border>
    <border>
      <left style="medium">
        <color indexed="64"/>
      </left>
      <right/>
      <top/>
      <bottom style="dotted">
        <color theme="0" tint="-0.34998626667073579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theme="1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54">
    <xf numFmtId="0" fontId="0" fillId="0" borderId="0" xfId="0"/>
    <xf numFmtId="0" fontId="4" fillId="0" borderId="0" xfId="2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9" fillId="0" borderId="0" xfId="2" applyFont="1" applyAlignment="1">
      <alignment horizontal="center"/>
    </xf>
    <xf numFmtId="0" fontId="6" fillId="0" borderId="1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165" fontId="5" fillId="0" borderId="4" xfId="1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165" fontId="15" fillId="0" borderId="0" xfId="1" applyNumberFormat="1" applyFont="1" applyFill="1" applyBorder="1" applyAlignment="1">
      <alignment horizontal="center"/>
    </xf>
    <xf numFmtId="165" fontId="17" fillId="0" borderId="0" xfId="1" applyNumberFormat="1" applyFont="1" applyFill="1" applyBorder="1" applyAlignment="1">
      <alignment horizontal="center"/>
    </xf>
    <xf numFmtId="165" fontId="22" fillId="0" borderId="0" xfId="1" applyNumberFormat="1" applyFont="1" applyFill="1" applyBorder="1" applyAlignment="1">
      <alignment horizontal="center"/>
    </xf>
    <xf numFmtId="165" fontId="18" fillId="0" borderId="0" xfId="1" applyNumberFormat="1" applyFont="1" applyFill="1" applyBorder="1" applyAlignment="1">
      <alignment horizontal="center"/>
    </xf>
    <xf numFmtId="165" fontId="15" fillId="0" borderId="0" xfId="1" applyNumberFormat="1" applyFont="1" applyFill="1" applyBorder="1" applyAlignment="1">
      <alignment horizontal="center" vertical="center"/>
    </xf>
    <xf numFmtId="165" fontId="16" fillId="0" borderId="0" xfId="1" applyNumberFormat="1" applyFont="1" applyFill="1" applyBorder="1" applyAlignment="1">
      <alignment horizontal="center" vertical="center"/>
    </xf>
    <xf numFmtId="43" fontId="14" fillId="0" borderId="4" xfId="1" applyFont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43" fontId="33" fillId="0" borderId="0" xfId="0" applyNumberFormat="1" applyFont="1" applyAlignment="1">
      <alignment horizontal="center"/>
    </xf>
    <xf numFmtId="165" fontId="33" fillId="0" borderId="0" xfId="1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165" fontId="6" fillId="0" borderId="0" xfId="0" applyNumberFormat="1" applyFont="1"/>
    <xf numFmtId="165" fontId="10" fillId="0" borderId="0" xfId="0" applyNumberFormat="1" applyFont="1" applyAlignment="1">
      <alignment horizontal="center"/>
    </xf>
    <xf numFmtId="0" fontId="2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165" fontId="32" fillId="0" borderId="0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165" fontId="17" fillId="0" borderId="0" xfId="1" applyNumberFormat="1" applyFont="1" applyFill="1" applyBorder="1" applyAlignment="1">
      <alignment horizontal="center" vertical="center"/>
    </xf>
    <xf numFmtId="165" fontId="14" fillId="0" borderId="0" xfId="1" applyNumberFormat="1" applyFont="1" applyFill="1" applyBorder="1" applyAlignment="1">
      <alignment horizontal="center" vertical="center"/>
    </xf>
    <xf numFmtId="43" fontId="30" fillId="0" borderId="0" xfId="1" applyFont="1" applyFill="1" applyBorder="1" applyAlignment="1">
      <alignment horizontal="center" vertical="center"/>
    </xf>
    <xf numFmtId="165" fontId="30" fillId="0" borderId="0" xfId="1" applyNumberFormat="1" applyFont="1" applyFill="1" applyBorder="1" applyAlignment="1">
      <alignment horizontal="center" vertical="center"/>
    </xf>
    <xf numFmtId="165" fontId="31" fillId="0" borderId="0" xfId="1" applyNumberFormat="1" applyFont="1" applyFill="1" applyBorder="1" applyAlignment="1">
      <alignment horizontal="center" vertical="center"/>
    </xf>
    <xf numFmtId="165" fontId="34" fillId="0" borderId="4" xfId="1" applyNumberFormat="1" applyFont="1" applyBorder="1" applyAlignment="1">
      <alignment horizontal="center" vertical="center"/>
    </xf>
    <xf numFmtId="165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165" fontId="24" fillId="0" borderId="0" xfId="1" applyNumberFormat="1" applyFont="1" applyFill="1" applyBorder="1" applyAlignment="1">
      <alignment vertical="center"/>
    </xf>
    <xf numFmtId="165" fontId="7" fillId="0" borderId="0" xfId="1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43" fontId="24" fillId="0" borderId="0" xfId="1" applyFont="1" applyFill="1" applyBorder="1" applyAlignment="1">
      <alignment vertical="center"/>
    </xf>
    <xf numFmtId="43" fontId="7" fillId="0" borderId="0" xfId="1" applyFont="1" applyFill="1" applyBorder="1" applyAlignment="1">
      <alignment vertical="center"/>
    </xf>
    <xf numFmtId="165" fontId="7" fillId="0" borderId="0" xfId="0" applyNumberFormat="1" applyFont="1" applyAlignment="1">
      <alignment vertical="center"/>
    </xf>
    <xf numFmtId="43" fontId="28" fillId="0" borderId="0" xfId="1" applyFont="1" applyFill="1" applyBorder="1" applyAlignment="1">
      <alignment vertical="center"/>
    </xf>
    <xf numFmtId="43" fontId="29" fillId="0" borderId="0" xfId="1" applyFont="1" applyFill="1" applyBorder="1" applyAlignment="1">
      <alignment vertical="center"/>
    </xf>
    <xf numFmtId="165" fontId="14" fillId="0" borderId="23" xfId="1" applyNumberFormat="1" applyFont="1" applyBorder="1" applyAlignment="1">
      <alignment horizontal="center" vertical="center"/>
    </xf>
    <xf numFmtId="165" fontId="5" fillId="0" borderId="23" xfId="1" applyNumberFormat="1" applyFont="1" applyBorder="1" applyAlignment="1">
      <alignment horizontal="center" vertical="center"/>
    </xf>
    <xf numFmtId="165" fontId="5" fillId="0" borderId="24" xfId="1" applyNumberFormat="1" applyFont="1" applyBorder="1" applyAlignment="1">
      <alignment horizontal="center" vertical="center"/>
    </xf>
    <xf numFmtId="165" fontId="5" fillId="0" borderId="25" xfId="1" applyNumberFormat="1" applyFont="1" applyBorder="1" applyAlignment="1">
      <alignment horizontal="center" vertical="center"/>
    </xf>
    <xf numFmtId="165" fontId="14" fillId="0" borderId="30" xfId="1" applyNumberFormat="1" applyFont="1" applyBorder="1" applyAlignment="1">
      <alignment horizontal="center" vertical="center"/>
    </xf>
    <xf numFmtId="165" fontId="14" fillId="0" borderId="29" xfId="1" applyNumberFormat="1" applyFont="1" applyBorder="1" applyAlignment="1">
      <alignment horizontal="center" vertical="center"/>
    </xf>
    <xf numFmtId="165" fontId="5" fillId="0" borderId="29" xfId="1" applyNumberFormat="1" applyFont="1" applyBorder="1" applyAlignment="1">
      <alignment horizontal="center" vertical="center"/>
    </xf>
    <xf numFmtId="165" fontId="5" fillId="0" borderId="30" xfId="1" applyNumberFormat="1" applyFont="1" applyBorder="1" applyAlignment="1">
      <alignment horizontal="center" vertical="center"/>
    </xf>
    <xf numFmtId="165" fontId="5" fillId="0" borderId="31" xfId="1" applyNumberFormat="1" applyFont="1" applyBorder="1" applyAlignment="1">
      <alignment horizontal="center" vertical="center"/>
    </xf>
    <xf numFmtId="165" fontId="15" fillId="3" borderId="32" xfId="1" applyNumberFormat="1" applyFont="1" applyFill="1" applyBorder="1" applyAlignment="1">
      <alignment horizontal="center" vertical="center"/>
    </xf>
    <xf numFmtId="165" fontId="16" fillId="3" borderId="30" xfId="1" applyNumberFormat="1" applyFont="1" applyFill="1" applyBorder="1" applyAlignment="1">
      <alignment horizontal="center" vertical="center"/>
    </xf>
    <xf numFmtId="165" fontId="35" fillId="3" borderId="33" xfId="1" applyNumberFormat="1" applyFont="1" applyFill="1" applyBorder="1" applyAlignment="1">
      <alignment horizontal="center" vertical="center"/>
    </xf>
    <xf numFmtId="165" fontId="17" fillId="2" borderId="43" xfId="1" applyNumberFormat="1" applyFont="1" applyFill="1" applyBorder="1" applyAlignment="1">
      <alignment horizontal="center"/>
    </xf>
    <xf numFmtId="165" fontId="22" fillId="2" borderId="44" xfId="1" applyNumberFormat="1" applyFont="1" applyFill="1" applyBorder="1" applyAlignment="1">
      <alignment horizontal="center"/>
    </xf>
    <xf numFmtId="165" fontId="22" fillId="2" borderId="45" xfId="1" applyNumberFormat="1" applyFont="1" applyFill="1" applyBorder="1" applyAlignment="1">
      <alignment horizontal="center"/>
    </xf>
    <xf numFmtId="165" fontId="17" fillId="2" borderId="46" xfId="1" applyNumberFormat="1" applyFont="1" applyFill="1" applyBorder="1" applyAlignment="1">
      <alignment horizontal="center"/>
    </xf>
    <xf numFmtId="165" fontId="14" fillId="0" borderId="50" xfId="1" applyNumberFormat="1" applyFont="1" applyBorder="1" applyAlignment="1">
      <alignment horizontal="center" vertical="center"/>
    </xf>
    <xf numFmtId="165" fontId="14" fillId="0" borderId="35" xfId="1" applyNumberFormat="1" applyFont="1" applyBorder="1" applyAlignment="1">
      <alignment horizontal="center" vertical="center"/>
    </xf>
    <xf numFmtId="165" fontId="14" fillId="0" borderId="39" xfId="1" applyNumberFormat="1" applyFont="1" applyBorder="1" applyAlignment="1">
      <alignment horizontal="center" vertical="center"/>
    </xf>
    <xf numFmtId="165" fontId="14" fillId="0" borderId="36" xfId="1" applyNumberFormat="1" applyFont="1" applyBorder="1" applyAlignment="1">
      <alignment horizontal="center" vertical="center"/>
    </xf>
    <xf numFmtId="165" fontId="15" fillId="3" borderId="26" xfId="1" applyNumberFormat="1" applyFont="1" applyFill="1" applyBorder="1" applyAlignment="1">
      <alignment horizontal="center" vertical="center"/>
    </xf>
    <xf numFmtId="165" fontId="16" fillId="3" borderId="24" xfId="1" applyNumberFormat="1" applyFont="1" applyFill="1" applyBorder="1" applyAlignment="1">
      <alignment horizontal="center" vertical="center"/>
    </xf>
    <xf numFmtId="165" fontId="35" fillId="3" borderId="27" xfId="1" applyNumberFormat="1" applyFont="1" applyFill="1" applyBorder="1" applyAlignment="1">
      <alignment horizontal="center" vertical="center"/>
    </xf>
    <xf numFmtId="165" fontId="35" fillId="0" borderId="0" xfId="1" applyNumberFormat="1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4" fillId="2" borderId="9" xfId="2" applyFont="1" applyFill="1" applyBorder="1" applyAlignment="1">
      <alignment horizontal="center" vertical="center"/>
    </xf>
    <xf numFmtId="0" fontId="4" fillId="2" borderId="21" xfId="2" applyFont="1" applyFill="1" applyBorder="1" applyAlignment="1">
      <alignment horizontal="center" vertical="center"/>
    </xf>
    <xf numFmtId="0" fontId="4" fillId="2" borderId="15" xfId="2" applyFont="1" applyFill="1" applyBorder="1" applyAlignment="1">
      <alignment horizontal="center" vertical="center"/>
    </xf>
    <xf numFmtId="165" fontId="22" fillId="2" borderId="43" xfId="1" applyNumberFormat="1" applyFont="1" applyFill="1" applyBorder="1" applyAlignment="1">
      <alignment horizontal="center"/>
    </xf>
    <xf numFmtId="165" fontId="17" fillId="2" borderId="47" xfId="1" applyNumberFormat="1" applyFont="1" applyFill="1" applyBorder="1" applyAlignment="1">
      <alignment horizontal="center" vertical="center"/>
    </xf>
    <xf numFmtId="165" fontId="37" fillId="2" borderId="48" xfId="1" applyNumberFormat="1" applyFont="1" applyFill="1" applyBorder="1" applyAlignment="1">
      <alignment horizontal="center" vertical="center"/>
    </xf>
    <xf numFmtId="165" fontId="18" fillId="2" borderId="44" xfId="1" applyNumberFormat="1" applyFont="1" applyFill="1" applyBorder="1" applyAlignment="1">
      <alignment horizontal="center" vertical="center"/>
    </xf>
    <xf numFmtId="165" fontId="6" fillId="0" borderId="0" xfId="0" applyNumberFormat="1" applyFont="1" applyAlignment="1">
      <alignment horizontal="center"/>
    </xf>
    <xf numFmtId="9" fontId="38" fillId="0" borderId="0" xfId="4" applyFont="1" applyAlignment="1">
      <alignment horizontal="center"/>
    </xf>
    <xf numFmtId="43" fontId="21" fillId="2" borderId="4" xfId="1" applyFont="1" applyFill="1" applyBorder="1" applyAlignment="1">
      <alignment horizontal="center" vertical="center"/>
    </xf>
    <xf numFmtId="43" fontId="21" fillId="2" borderId="1" xfId="1" applyFont="1" applyFill="1" applyBorder="1" applyAlignment="1">
      <alignment horizontal="center" vertical="center"/>
    </xf>
    <xf numFmtId="43" fontId="21" fillId="2" borderId="15" xfId="1" applyFont="1" applyFill="1" applyBorder="1" applyAlignment="1">
      <alignment horizontal="center" vertical="center"/>
    </xf>
    <xf numFmtId="165" fontId="17" fillId="2" borderId="4" xfId="1" applyNumberFormat="1" applyFont="1" applyFill="1" applyBorder="1" applyAlignment="1">
      <alignment horizontal="center"/>
    </xf>
    <xf numFmtId="165" fontId="17" fillId="2" borderId="1" xfId="1" applyNumberFormat="1" applyFont="1" applyFill="1" applyBorder="1" applyAlignment="1">
      <alignment horizontal="center"/>
    </xf>
    <xf numFmtId="165" fontId="15" fillId="2" borderId="1" xfId="1" applyNumberFormat="1" applyFont="1" applyFill="1" applyBorder="1" applyAlignment="1">
      <alignment horizontal="center"/>
    </xf>
    <xf numFmtId="165" fontId="15" fillId="3" borderId="1" xfId="1" applyNumberFormat="1" applyFont="1" applyFill="1" applyBorder="1" applyAlignment="1">
      <alignment horizontal="center" vertical="center"/>
    </xf>
    <xf numFmtId="165" fontId="16" fillId="3" borderId="1" xfId="1" applyNumberFormat="1" applyFont="1" applyFill="1" applyBorder="1" applyAlignment="1">
      <alignment horizontal="center" vertical="center"/>
    </xf>
    <xf numFmtId="43" fontId="23" fillId="2" borderId="1" xfId="1" applyFont="1" applyFill="1" applyBorder="1" applyAlignment="1">
      <alignment horizontal="center"/>
    </xf>
    <xf numFmtId="165" fontId="5" fillId="0" borderId="3" xfId="1" applyNumberFormat="1" applyFont="1" applyBorder="1" applyAlignment="1">
      <alignment horizontal="center" vertical="center"/>
    </xf>
    <xf numFmtId="43" fontId="21" fillId="2" borderId="9" xfId="1" applyFont="1" applyFill="1" applyBorder="1" applyAlignment="1">
      <alignment horizontal="center" vertical="center"/>
    </xf>
    <xf numFmtId="43" fontId="21" fillId="2" borderId="21" xfId="1" applyFont="1" applyFill="1" applyBorder="1" applyAlignment="1">
      <alignment horizontal="center" vertical="center"/>
    </xf>
    <xf numFmtId="165" fontId="35" fillId="3" borderId="1" xfId="1" applyNumberFormat="1" applyFont="1" applyFill="1" applyBorder="1" applyAlignment="1">
      <alignment horizontal="center" vertical="center"/>
    </xf>
    <xf numFmtId="0" fontId="7" fillId="0" borderId="28" xfId="0" applyFont="1" applyBorder="1" applyAlignment="1">
      <alignment horizontal="center" vertical="top"/>
    </xf>
    <xf numFmtId="0" fontId="7" fillId="0" borderId="37" xfId="0" applyFont="1" applyBorder="1" applyAlignment="1">
      <alignment vertical="top"/>
    </xf>
    <xf numFmtId="0" fontId="7" fillId="0" borderId="36" xfId="0" applyFont="1" applyBorder="1" applyAlignment="1">
      <alignment vertical="top"/>
    </xf>
    <xf numFmtId="0" fontId="7" fillId="0" borderId="55" xfId="0" applyFont="1" applyBorder="1" applyAlignment="1">
      <alignment vertical="top"/>
    </xf>
    <xf numFmtId="165" fontId="41" fillId="0" borderId="22" xfId="1" applyNumberFormat="1" applyFont="1" applyFill="1" applyBorder="1" applyAlignment="1">
      <alignment horizontal="center" vertical="center"/>
    </xf>
    <xf numFmtId="165" fontId="41" fillId="0" borderId="28" xfId="1" applyNumberFormat="1" applyFont="1" applyFill="1" applyBorder="1" applyAlignment="1">
      <alignment horizontal="center" vertical="center"/>
    </xf>
    <xf numFmtId="43" fontId="11" fillId="0" borderId="6" xfId="1" applyFont="1" applyBorder="1" applyAlignment="1">
      <alignment horizontal="center" vertical="center"/>
    </xf>
    <xf numFmtId="43" fontId="11" fillId="0" borderId="58" xfId="1" applyFont="1" applyBorder="1" applyAlignment="1">
      <alignment horizontal="center" vertical="center"/>
    </xf>
    <xf numFmtId="165" fontId="41" fillId="0" borderId="58" xfId="1" applyNumberFormat="1" applyFont="1" applyFill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165" fontId="41" fillId="0" borderId="58" xfId="1" applyNumberFormat="1" applyFont="1" applyFill="1" applyBorder="1" applyAlignment="1">
      <alignment horizontal="center" vertical="center" wrapText="1"/>
    </xf>
    <xf numFmtId="0" fontId="4" fillId="2" borderId="56" xfId="2" applyFont="1" applyFill="1" applyBorder="1" applyAlignment="1">
      <alignment horizontal="center" vertical="center"/>
    </xf>
    <xf numFmtId="165" fontId="14" fillId="0" borderId="58" xfId="1" applyNumberFormat="1" applyFont="1" applyBorder="1" applyAlignment="1">
      <alignment horizontal="center" vertical="center"/>
    </xf>
    <xf numFmtId="165" fontId="5" fillId="0" borderId="58" xfId="1" applyNumberFormat="1" applyFont="1" applyBorder="1" applyAlignment="1">
      <alignment horizontal="center" vertical="center"/>
    </xf>
    <xf numFmtId="165" fontId="15" fillId="0" borderId="58" xfId="1" applyNumberFormat="1" applyFont="1" applyFill="1" applyBorder="1" applyAlignment="1">
      <alignment horizontal="center" vertical="center"/>
    </xf>
    <xf numFmtId="165" fontId="16" fillId="0" borderId="58" xfId="1" applyNumberFormat="1" applyFont="1" applyFill="1" applyBorder="1" applyAlignment="1">
      <alignment horizontal="center" vertical="center"/>
    </xf>
    <xf numFmtId="165" fontId="35" fillId="0" borderId="58" xfId="1" applyNumberFormat="1" applyFont="1" applyFill="1" applyBorder="1" applyAlignment="1">
      <alignment horizontal="center" vertical="center"/>
    </xf>
    <xf numFmtId="0" fontId="6" fillId="0" borderId="58" xfId="0" applyFont="1" applyBorder="1" applyAlignment="1">
      <alignment horizontal="center"/>
    </xf>
    <xf numFmtId="0" fontId="7" fillId="0" borderId="58" xfId="0" applyFont="1" applyBorder="1" applyAlignment="1">
      <alignment horizontal="left" vertical="top"/>
    </xf>
    <xf numFmtId="0" fontId="6" fillId="0" borderId="58" xfId="0" applyFont="1" applyBorder="1" applyAlignment="1">
      <alignment horizontal="center" vertical="top"/>
    </xf>
    <xf numFmtId="0" fontId="13" fillId="0" borderId="58" xfId="0" applyFont="1" applyBorder="1" applyAlignment="1">
      <alignment vertical="center"/>
    </xf>
    <xf numFmtId="165" fontId="15" fillId="3" borderId="58" xfId="1" applyNumberFormat="1" applyFont="1" applyFill="1" applyBorder="1" applyAlignment="1">
      <alignment horizontal="center" vertical="center"/>
    </xf>
    <xf numFmtId="165" fontId="16" fillId="3" borderId="58" xfId="1" applyNumberFormat="1" applyFont="1" applyFill="1" applyBorder="1" applyAlignment="1">
      <alignment horizontal="center" vertical="center"/>
    </xf>
    <xf numFmtId="165" fontId="35" fillId="3" borderId="58" xfId="1" applyNumberFormat="1" applyFont="1" applyFill="1" applyBorder="1" applyAlignment="1">
      <alignment horizontal="center" vertical="center"/>
    </xf>
    <xf numFmtId="0" fontId="6" fillId="0" borderId="58" xfId="0" applyFont="1" applyBorder="1" applyAlignment="1">
      <alignment horizontal="center" vertical="center" wrapText="1"/>
    </xf>
    <xf numFmtId="0" fontId="6" fillId="0" borderId="58" xfId="0" applyFont="1" applyBorder="1" applyAlignment="1">
      <alignment vertical="center" wrapText="1"/>
    </xf>
    <xf numFmtId="0" fontId="13" fillId="0" borderId="58" xfId="0" applyFont="1" applyBorder="1" applyAlignment="1">
      <alignment vertical="center" wrapText="1"/>
    </xf>
    <xf numFmtId="0" fontId="13" fillId="0" borderId="58" xfId="0" applyFont="1" applyBorder="1" applyAlignment="1">
      <alignment horizontal="center" vertical="top"/>
    </xf>
    <xf numFmtId="0" fontId="11" fillId="0" borderId="58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 wrapText="1"/>
    </xf>
    <xf numFmtId="43" fontId="20" fillId="0" borderId="58" xfId="1" applyFont="1" applyBorder="1" applyAlignment="1">
      <alignment horizontal="center" vertical="center"/>
    </xf>
    <xf numFmtId="0" fontId="6" fillId="0" borderId="58" xfId="0" applyFont="1" applyBorder="1" applyAlignment="1">
      <alignment wrapText="1"/>
    </xf>
    <xf numFmtId="0" fontId="6" fillId="0" borderId="58" xfId="0" applyFont="1" applyBorder="1" applyAlignment="1">
      <alignment horizontal="center" vertical="top" wrapText="1"/>
    </xf>
    <xf numFmtId="0" fontId="20" fillId="0" borderId="58" xfId="0" applyFont="1" applyBorder="1" applyAlignment="1">
      <alignment horizontal="center" vertical="top" wrapText="1"/>
    </xf>
    <xf numFmtId="0" fontId="11" fillId="0" borderId="58" xfId="0" applyFont="1" applyBorder="1" applyAlignment="1">
      <alignment horizontal="center" vertical="top" wrapText="1"/>
    </xf>
    <xf numFmtId="0" fontId="13" fillId="0" borderId="58" xfId="0" applyFont="1" applyBorder="1" applyAlignment="1">
      <alignment wrapText="1"/>
    </xf>
    <xf numFmtId="165" fontId="15" fillId="4" borderId="58" xfId="1" applyNumberFormat="1" applyFont="1" applyFill="1" applyBorder="1" applyAlignment="1">
      <alignment horizontal="center" vertical="center"/>
    </xf>
    <xf numFmtId="165" fontId="16" fillId="4" borderId="58" xfId="1" applyNumberFormat="1" applyFont="1" applyFill="1" applyBorder="1" applyAlignment="1">
      <alignment horizontal="center" vertical="center"/>
    </xf>
    <xf numFmtId="165" fontId="35" fillId="4" borderId="58" xfId="1" applyNumberFormat="1" applyFont="1" applyFill="1" applyBorder="1" applyAlignment="1">
      <alignment horizontal="center" vertical="center"/>
    </xf>
    <xf numFmtId="0" fontId="19" fillId="0" borderId="58" xfId="0" applyFont="1" applyBorder="1" applyAlignment="1">
      <alignment vertical="center" wrapText="1"/>
    </xf>
    <xf numFmtId="0" fontId="11" fillId="0" borderId="58" xfId="0" applyFont="1" applyBorder="1" applyAlignment="1">
      <alignment horizontal="center" vertical="top"/>
    </xf>
    <xf numFmtId="0" fontId="19" fillId="0" borderId="58" xfId="0" applyFont="1" applyBorder="1" applyAlignment="1">
      <alignment vertical="top" wrapText="1"/>
    </xf>
    <xf numFmtId="0" fontId="13" fillId="0" borderId="58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7" fillId="0" borderId="58" xfId="0" applyFont="1" applyBorder="1"/>
    <xf numFmtId="0" fontId="6" fillId="0" borderId="58" xfId="0" applyFont="1" applyBorder="1" applyAlignment="1">
      <alignment horizontal="left" vertical="center" wrapText="1"/>
    </xf>
    <xf numFmtId="165" fontId="17" fillId="0" borderId="58" xfId="1" applyNumberFormat="1" applyFont="1" applyBorder="1" applyAlignment="1">
      <alignment horizontal="center" vertical="center"/>
    </xf>
    <xf numFmtId="0" fontId="6" fillId="0" borderId="58" xfId="0" applyFont="1" applyBorder="1" applyAlignment="1">
      <alignment horizontal="left" vertical="top" wrapText="1"/>
    </xf>
    <xf numFmtId="165" fontId="14" fillId="0" borderId="60" xfId="1" applyNumberFormat="1" applyFont="1" applyBorder="1" applyAlignment="1">
      <alignment horizontal="center" vertical="center"/>
    </xf>
    <xf numFmtId="0" fontId="6" fillId="0" borderId="64" xfId="0" applyFont="1" applyBorder="1" applyAlignment="1">
      <alignment vertical="center" wrapText="1"/>
    </xf>
    <xf numFmtId="0" fontId="6" fillId="0" borderId="60" xfId="0" applyFont="1" applyBorder="1" applyAlignment="1">
      <alignment vertical="center" wrapText="1"/>
    </xf>
    <xf numFmtId="0" fontId="7" fillId="0" borderId="58" xfId="0" applyFont="1" applyBorder="1" applyAlignment="1">
      <alignment horizontal="center"/>
    </xf>
    <xf numFmtId="165" fontId="5" fillId="4" borderId="58" xfId="1" applyNumberFormat="1" applyFont="1" applyFill="1" applyBorder="1" applyAlignment="1">
      <alignment horizontal="center" vertical="center"/>
    </xf>
    <xf numFmtId="0" fontId="7" fillId="0" borderId="64" xfId="0" applyFont="1" applyBorder="1" applyAlignment="1">
      <alignment horizontal="left" vertical="top"/>
    </xf>
    <xf numFmtId="0" fontId="13" fillId="0" borderId="64" xfId="0" applyFont="1" applyBorder="1" applyAlignment="1">
      <alignment horizontal="center" vertical="top"/>
    </xf>
    <xf numFmtId="165" fontId="14" fillId="0" borderId="64" xfId="1" applyNumberFormat="1" applyFont="1" applyBorder="1" applyAlignment="1">
      <alignment horizontal="center" vertical="center"/>
    </xf>
    <xf numFmtId="165" fontId="5" fillId="0" borderId="64" xfId="1" applyNumberFormat="1" applyFont="1" applyBorder="1" applyAlignment="1">
      <alignment horizontal="center" vertical="center"/>
    </xf>
    <xf numFmtId="165" fontId="15" fillId="0" borderId="64" xfId="1" applyNumberFormat="1" applyFont="1" applyFill="1" applyBorder="1" applyAlignment="1">
      <alignment horizontal="center" vertical="center"/>
    </xf>
    <xf numFmtId="165" fontId="16" fillId="0" borderId="64" xfId="1" applyNumberFormat="1" applyFont="1" applyFill="1" applyBorder="1" applyAlignment="1">
      <alignment horizontal="center" vertical="center"/>
    </xf>
    <xf numFmtId="165" fontId="35" fillId="0" borderId="64" xfId="1" applyNumberFormat="1" applyFont="1" applyFill="1" applyBorder="1" applyAlignment="1">
      <alignment horizontal="center" vertical="center"/>
    </xf>
    <xf numFmtId="165" fontId="41" fillId="0" borderId="64" xfId="1" applyNumberFormat="1" applyFont="1" applyFill="1" applyBorder="1" applyAlignment="1">
      <alignment horizontal="center" vertical="center"/>
    </xf>
    <xf numFmtId="43" fontId="11" fillId="0" borderId="64" xfId="1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top"/>
    </xf>
    <xf numFmtId="0" fontId="13" fillId="0" borderId="66" xfId="0" applyFont="1" applyBorder="1" applyAlignment="1">
      <alignment vertical="center" wrapText="1"/>
    </xf>
    <xf numFmtId="0" fontId="6" fillId="0" borderId="66" xfId="0" applyFont="1" applyBorder="1" applyAlignment="1">
      <alignment horizontal="center" vertical="center" wrapText="1"/>
    </xf>
    <xf numFmtId="165" fontId="42" fillId="2" borderId="41" xfId="1" applyNumberFormat="1" applyFont="1" applyFill="1" applyBorder="1" applyAlignment="1">
      <alignment horizontal="center" vertical="center"/>
    </xf>
    <xf numFmtId="0" fontId="44" fillId="0" borderId="58" xfId="0" applyFont="1" applyBorder="1" applyAlignment="1">
      <alignment horizontal="center" vertical="center"/>
    </xf>
    <xf numFmtId="0" fontId="44" fillId="0" borderId="58" xfId="0" applyFont="1" applyBorder="1" applyAlignment="1">
      <alignment horizontal="left" vertical="top"/>
    </xf>
    <xf numFmtId="0" fontId="45" fillId="0" borderId="58" xfId="0" applyFont="1" applyBorder="1" applyAlignment="1">
      <alignment horizontal="left" vertical="top"/>
    </xf>
    <xf numFmtId="0" fontId="45" fillId="0" borderId="58" xfId="0" applyFont="1" applyBorder="1" applyAlignment="1">
      <alignment horizontal="left" vertical="top" wrapText="1"/>
    </xf>
    <xf numFmtId="0" fontId="45" fillId="0" borderId="58" xfId="0" applyFont="1" applyBorder="1" applyAlignment="1">
      <alignment horizontal="center" vertical="center"/>
    </xf>
    <xf numFmtId="0" fontId="45" fillId="0" borderId="58" xfId="0" applyFont="1" applyBorder="1" applyAlignment="1">
      <alignment horizontal="center" vertical="top"/>
    </xf>
    <xf numFmtId="0" fontId="6" fillId="0" borderId="64" xfId="0" applyFont="1" applyBorder="1" applyAlignment="1">
      <alignment horizontal="center" vertical="top"/>
    </xf>
    <xf numFmtId="0" fontId="6" fillId="0" borderId="64" xfId="0" applyFont="1" applyBorder="1" applyAlignment="1">
      <alignment horizontal="center" vertical="top" wrapText="1"/>
    </xf>
    <xf numFmtId="0" fontId="7" fillId="0" borderId="61" xfId="0" applyFont="1" applyBorder="1" applyAlignment="1">
      <alignment horizontal="left" vertical="top" wrapText="1"/>
    </xf>
    <xf numFmtId="165" fontId="15" fillId="3" borderId="64" xfId="1" applyNumberFormat="1" applyFont="1" applyFill="1" applyBorder="1" applyAlignment="1">
      <alignment horizontal="center" vertical="center"/>
    </xf>
    <xf numFmtId="165" fontId="16" fillId="3" borderId="64" xfId="1" applyNumberFormat="1" applyFont="1" applyFill="1" applyBorder="1" applyAlignment="1">
      <alignment horizontal="center" vertical="center"/>
    </xf>
    <xf numFmtId="165" fontId="35" fillId="3" borderId="64" xfId="1" applyNumberFormat="1" applyFont="1" applyFill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6" fillId="0" borderId="61" xfId="0" applyFont="1" applyBorder="1" applyAlignment="1">
      <alignment vertical="top"/>
    </xf>
    <xf numFmtId="0" fontId="6" fillId="0" borderId="70" xfId="0" applyFont="1" applyBorder="1" applyAlignment="1">
      <alignment vertical="top"/>
    </xf>
    <xf numFmtId="0" fontId="6" fillId="0" borderId="71" xfId="0" applyFont="1" applyBorder="1" applyAlignment="1">
      <alignment vertical="top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top" wrapText="1"/>
    </xf>
    <xf numFmtId="0" fontId="13" fillId="0" borderId="63" xfId="0" applyFont="1" applyBorder="1" applyAlignment="1">
      <alignment horizontal="center" vertical="top"/>
    </xf>
    <xf numFmtId="0" fontId="7" fillId="0" borderId="63" xfId="0" applyFont="1" applyBorder="1" applyAlignment="1">
      <alignment horizontal="center" vertical="center"/>
    </xf>
    <xf numFmtId="0" fontId="7" fillId="0" borderId="1" xfId="0" applyFont="1" applyBorder="1" applyAlignment="1">
      <alignment vertical="top"/>
    </xf>
    <xf numFmtId="0" fontId="11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center"/>
    </xf>
    <xf numFmtId="0" fontId="6" fillId="7" borderId="58" xfId="0" applyFont="1" applyFill="1" applyBorder="1" applyAlignment="1">
      <alignment vertical="center" wrapText="1"/>
    </xf>
    <xf numFmtId="0" fontId="7" fillId="7" borderId="64" xfId="0" applyFont="1" applyFill="1" applyBorder="1" applyAlignment="1">
      <alignment horizontal="left" vertical="top"/>
    </xf>
    <xf numFmtId="0" fontId="13" fillId="7" borderId="64" xfId="0" applyFont="1" applyFill="1" applyBorder="1" applyAlignment="1">
      <alignment horizontal="center" vertical="top"/>
    </xf>
    <xf numFmtId="165" fontId="41" fillId="0" borderId="64" xfId="1" applyNumberFormat="1" applyFont="1" applyFill="1" applyBorder="1" applyAlignment="1">
      <alignment horizontal="center" vertical="center" wrapText="1"/>
    </xf>
    <xf numFmtId="0" fontId="13" fillId="0" borderId="64" xfId="0" applyFont="1" applyBorder="1" applyAlignment="1">
      <alignment horizontal="center" vertical="center"/>
    </xf>
    <xf numFmtId="0" fontId="6" fillId="7" borderId="64" xfId="0" applyFont="1" applyFill="1" applyBorder="1" applyAlignment="1">
      <alignment vertical="center" wrapText="1"/>
    </xf>
    <xf numFmtId="0" fontId="7" fillId="7" borderId="58" xfId="0" applyFont="1" applyFill="1" applyBorder="1" applyAlignment="1">
      <alignment horizontal="left" vertical="top"/>
    </xf>
    <xf numFmtId="0" fontId="13" fillId="7" borderId="58" xfId="0" applyFont="1" applyFill="1" applyBorder="1" applyAlignment="1">
      <alignment horizontal="center" vertical="top"/>
    </xf>
    <xf numFmtId="165" fontId="14" fillId="7" borderId="58" xfId="1" applyNumberFormat="1" applyFont="1" applyFill="1" applyBorder="1" applyAlignment="1">
      <alignment horizontal="center" vertical="center"/>
    </xf>
    <xf numFmtId="165" fontId="14" fillId="0" borderId="63" xfId="1" applyNumberFormat="1" applyFont="1" applyBorder="1" applyAlignment="1">
      <alignment horizontal="center" vertical="center"/>
    </xf>
    <xf numFmtId="165" fontId="5" fillId="0" borderId="63" xfId="1" applyNumberFormat="1" applyFont="1" applyBorder="1" applyAlignment="1">
      <alignment horizontal="center" vertical="center"/>
    </xf>
    <xf numFmtId="165" fontId="15" fillId="3" borderId="63" xfId="1" applyNumberFormat="1" applyFont="1" applyFill="1" applyBorder="1" applyAlignment="1">
      <alignment horizontal="center" vertical="center"/>
    </xf>
    <xf numFmtId="165" fontId="16" fillId="3" borderId="63" xfId="1" applyNumberFormat="1" applyFont="1" applyFill="1" applyBorder="1" applyAlignment="1">
      <alignment horizontal="center" vertical="center"/>
    </xf>
    <xf numFmtId="165" fontId="35" fillId="3" borderId="63" xfId="1" applyNumberFormat="1" applyFont="1" applyFill="1" applyBorder="1" applyAlignment="1">
      <alignment horizontal="center" vertical="center"/>
    </xf>
    <xf numFmtId="165" fontId="41" fillId="0" borderId="63" xfId="1" applyNumberFormat="1" applyFont="1" applyFill="1" applyBorder="1" applyAlignment="1">
      <alignment horizontal="center" vertical="center"/>
    </xf>
    <xf numFmtId="0" fontId="6" fillId="0" borderId="59" xfId="0" applyFont="1" applyBorder="1" applyAlignment="1">
      <alignment horizontal="center" vertical="top"/>
    </xf>
    <xf numFmtId="0" fontId="11" fillId="0" borderId="61" xfId="0" applyFont="1" applyBorder="1" applyAlignment="1">
      <alignment horizontal="center" vertical="top"/>
    </xf>
    <xf numFmtId="0" fontId="19" fillId="0" borderId="60" xfId="0" applyFont="1" applyBorder="1" applyAlignment="1">
      <alignment vertical="center" wrapText="1"/>
    </xf>
    <xf numFmtId="0" fontId="45" fillId="0" borderId="60" xfId="0" applyFont="1" applyBorder="1" applyAlignment="1">
      <alignment horizontal="left" vertical="top" wrapText="1"/>
    </xf>
    <xf numFmtId="0" fontId="45" fillId="0" borderId="59" xfId="0" applyFont="1" applyBorder="1" applyAlignment="1">
      <alignment horizontal="center" vertical="center" wrapText="1"/>
    </xf>
    <xf numFmtId="0" fontId="6" fillId="0" borderId="9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165" fontId="14" fillId="0" borderId="3" xfId="1" applyNumberFormat="1" applyFont="1" applyBorder="1" applyAlignment="1">
      <alignment horizontal="center" vertical="center"/>
    </xf>
    <xf numFmtId="165" fontId="15" fillId="3" borderId="3" xfId="1" applyNumberFormat="1" applyFont="1" applyFill="1" applyBorder="1" applyAlignment="1">
      <alignment horizontal="center" vertical="center"/>
    </xf>
    <xf numFmtId="165" fontId="16" fillId="3" borderId="3" xfId="1" applyNumberFormat="1" applyFont="1" applyFill="1" applyBorder="1" applyAlignment="1">
      <alignment horizontal="center" vertical="center"/>
    </xf>
    <xf numFmtId="165" fontId="35" fillId="3" borderId="3" xfId="1" applyNumberFormat="1" applyFont="1" applyFill="1" applyBorder="1" applyAlignment="1">
      <alignment horizontal="center" vertical="center"/>
    </xf>
    <xf numFmtId="165" fontId="41" fillId="0" borderId="3" xfId="1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vertical="top" wrapText="1"/>
    </xf>
    <xf numFmtId="0" fontId="6" fillId="0" borderId="74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165" fontId="14" fillId="0" borderId="71" xfId="1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vertical="top" wrapText="1"/>
    </xf>
    <xf numFmtId="0" fontId="45" fillId="0" borderId="1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left" vertical="top" wrapText="1"/>
    </xf>
    <xf numFmtId="0" fontId="7" fillId="0" borderId="59" xfId="0" applyFont="1" applyBorder="1" applyAlignment="1">
      <alignment horizontal="left" vertical="top"/>
    </xf>
    <xf numFmtId="0" fontId="36" fillId="0" borderId="59" xfId="0" applyFont="1" applyBorder="1" applyAlignment="1">
      <alignment horizontal="left" vertical="top"/>
    </xf>
    <xf numFmtId="0" fontId="43" fillId="0" borderId="75" xfId="0" applyFont="1" applyBorder="1" applyAlignment="1">
      <alignment horizontal="center" vertical="top"/>
    </xf>
    <xf numFmtId="0" fontId="43" fillId="0" borderId="0" xfId="0" applyFont="1" applyAlignment="1">
      <alignment horizontal="center" vertical="top"/>
    </xf>
    <xf numFmtId="165" fontId="5" fillId="0" borderId="0" xfId="1" applyNumberFormat="1" applyFont="1" applyFill="1" applyBorder="1" applyAlignment="1">
      <alignment horizontal="center" vertical="center"/>
    </xf>
    <xf numFmtId="165" fontId="41" fillId="0" borderId="0" xfId="1" applyNumberFormat="1" applyFont="1" applyFill="1" applyBorder="1" applyAlignment="1">
      <alignment horizontal="center" vertical="center"/>
    </xf>
    <xf numFmtId="165" fontId="14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Border="1" applyAlignment="1">
      <alignment horizontal="center" vertical="center"/>
    </xf>
    <xf numFmtId="165" fontId="15" fillId="0" borderId="1" xfId="1" applyNumberFormat="1" applyFont="1" applyFill="1" applyBorder="1" applyAlignment="1">
      <alignment horizontal="center" vertical="center"/>
    </xf>
    <xf numFmtId="165" fontId="16" fillId="0" borderId="1" xfId="1" applyNumberFormat="1" applyFont="1" applyFill="1" applyBorder="1" applyAlignment="1">
      <alignment horizontal="center" vertical="center"/>
    </xf>
    <xf numFmtId="165" fontId="35" fillId="0" borderId="1" xfId="1" applyNumberFormat="1" applyFont="1" applyFill="1" applyBorder="1" applyAlignment="1">
      <alignment horizontal="center" vertical="center"/>
    </xf>
    <xf numFmtId="165" fontId="41" fillId="0" borderId="1" xfId="1" applyNumberFormat="1" applyFont="1" applyFill="1" applyBorder="1" applyAlignment="1">
      <alignment horizontal="center" vertical="center"/>
    </xf>
    <xf numFmtId="43" fontId="11" fillId="0" borderId="1" xfId="1" applyFont="1" applyBorder="1" applyAlignment="1">
      <alignment horizontal="center" vertical="center"/>
    </xf>
    <xf numFmtId="0" fontId="6" fillId="0" borderId="76" xfId="0" applyFont="1" applyBorder="1" applyAlignment="1">
      <alignment horizontal="center" vertical="top"/>
    </xf>
    <xf numFmtId="0" fontId="6" fillId="0" borderId="76" xfId="0" applyFont="1" applyBorder="1" applyAlignment="1">
      <alignment vertical="center" wrapText="1"/>
    </xf>
    <xf numFmtId="165" fontId="14" fillId="0" borderId="76" xfId="1" applyNumberFormat="1" applyFont="1" applyBorder="1" applyAlignment="1">
      <alignment horizontal="center" vertical="center"/>
    </xf>
    <xf numFmtId="165" fontId="5" fillId="0" borderId="76" xfId="1" applyNumberFormat="1" applyFont="1" applyBorder="1" applyAlignment="1">
      <alignment horizontal="center" vertical="center"/>
    </xf>
    <xf numFmtId="165" fontId="15" fillId="3" borderId="76" xfId="1" applyNumberFormat="1" applyFont="1" applyFill="1" applyBorder="1" applyAlignment="1">
      <alignment horizontal="center" vertical="center"/>
    </xf>
    <xf numFmtId="165" fontId="16" fillId="3" borderId="76" xfId="1" applyNumberFormat="1" applyFont="1" applyFill="1" applyBorder="1" applyAlignment="1">
      <alignment horizontal="center" vertical="center"/>
    </xf>
    <xf numFmtId="165" fontId="35" fillId="3" borderId="76" xfId="1" applyNumberFormat="1" applyFont="1" applyFill="1" applyBorder="1" applyAlignment="1">
      <alignment horizontal="center" vertical="center"/>
    </xf>
    <xf numFmtId="165" fontId="41" fillId="0" borderId="76" xfId="1" applyNumberFormat="1" applyFont="1" applyFill="1" applyBorder="1" applyAlignment="1">
      <alignment horizontal="center" vertical="center"/>
    </xf>
    <xf numFmtId="43" fontId="11" fillId="0" borderId="76" xfId="1" applyFont="1" applyBorder="1" applyAlignment="1">
      <alignment horizontal="center" vertical="center"/>
    </xf>
    <xf numFmtId="0" fontId="13" fillId="0" borderId="61" xfId="0" applyFont="1" applyBorder="1" applyAlignment="1">
      <alignment horizontal="center" vertical="top"/>
    </xf>
    <xf numFmtId="0" fontId="44" fillId="0" borderId="60" xfId="0" applyFont="1" applyBorder="1" applyAlignment="1">
      <alignment horizontal="left" vertical="top"/>
    </xf>
    <xf numFmtId="43" fontId="11" fillId="0" borderId="58" xfId="5" applyFont="1" applyBorder="1" applyAlignment="1">
      <alignment horizontal="center" vertical="center"/>
    </xf>
    <xf numFmtId="165" fontId="41" fillId="0" borderId="58" xfId="5" applyNumberFormat="1" applyFont="1" applyFill="1" applyBorder="1" applyAlignment="1">
      <alignment horizontal="center" vertical="center"/>
    </xf>
    <xf numFmtId="165" fontId="41" fillId="0" borderId="58" xfId="5" applyNumberFormat="1" applyFont="1" applyFill="1" applyBorder="1" applyAlignment="1">
      <alignment horizontal="center" vertical="center" wrapText="1"/>
    </xf>
    <xf numFmtId="165" fontId="14" fillId="0" borderId="58" xfId="5" applyNumberFormat="1" applyFont="1" applyBorder="1" applyAlignment="1">
      <alignment horizontal="center" vertical="center"/>
    </xf>
    <xf numFmtId="165" fontId="5" fillId="0" borderId="58" xfId="5" applyNumberFormat="1" applyFont="1" applyBorder="1" applyAlignment="1">
      <alignment horizontal="center" vertical="center"/>
    </xf>
    <xf numFmtId="165" fontId="15" fillId="3" borderId="58" xfId="5" applyNumberFormat="1" applyFont="1" applyFill="1" applyBorder="1" applyAlignment="1">
      <alignment horizontal="center" vertical="center"/>
    </xf>
    <xf numFmtId="165" fontId="16" fillId="3" borderId="58" xfId="5" applyNumberFormat="1" applyFont="1" applyFill="1" applyBorder="1" applyAlignment="1">
      <alignment horizontal="center" vertical="center"/>
    </xf>
    <xf numFmtId="165" fontId="35" fillId="3" borderId="58" xfId="5" applyNumberFormat="1" applyFont="1" applyFill="1" applyBorder="1" applyAlignment="1">
      <alignment horizontal="center" vertical="center"/>
    </xf>
    <xf numFmtId="165" fontId="16" fillId="3" borderId="58" xfId="5" applyNumberFormat="1" applyFont="1" applyFill="1" applyBorder="1" applyAlignment="1">
      <alignment horizontal="center" vertical="center" wrapText="1"/>
    </xf>
    <xf numFmtId="165" fontId="14" fillId="0" borderId="58" xfId="5" applyNumberFormat="1" applyFont="1" applyBorder="1" applyAlignment="1">
      <alignment horizontal="center" vertical="center" wrapText="1"/>
    </xf>
    <xf numFmtId="165" fontId="5" fillId="0" borderId="58" xfId="5" applyNumberFormat="1" applyFont="1" applyBorder="1" applyAlignment="1">
      <alignment horizontal="center" vertical="center" wrapText="1"/>
    </xf>
    <xf numFmtId="165" fontId="15" fillId="3" borderId="58" xfId="5" applyNumberFormat="1" applyFont="1" applyFill="1" applyBorder="1" applyAlignment="1">
      <alignment horizontal="center" vertical="center" wrapText="1"/>
    </xf>
    <xf numFmtId="165" fontId="35" fillId="3" borderId="58" xfId="5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58" xfId="0" applyFont="1" applyBorder="1" applyAlignment="1">
      <alignment vertical="center"/>
    </xf>
    <xf numFmtId="0" fontId="7" fillId="0" borderId="58" xfId="0" applyFont="1" applyBorder="1" applyAlignment="1">
      <alignment vertical="center"/>
    </xf>
    <xf numFmtId="3" fontId="40" fillId="0" borderId="58" xfId="0" applyNumberFormat="1" applyFont="1" applyBorder="1"/>
    <xf numFmtId="0" fontId="36" fillId="0" borderId="58" xfId="0" applyFont="1" applyBorder="1"/>
    <xf numFmtId="0" fontId="6" fillId="0" borderId="58" xfId="0" applyFont="1" applyBorder="1" applyAlignment="1">
      <alignment horizontal="right" vertical="top"/>
    </xf>
    <xf numFmtId="0" fontId="13" fillId="0" borderId="58" xfId="0" applyFont="1" applyBorder="1" applyAlignment="1">
      <alignment horizontal="right" vertical="center"/>
    </xf>
    <xf numFmtId="0" fontId="6" fillId="0" borderId="58" xfId="0" applyFont="1" applyBorder="1" applyAlignment="1">
      <alignment horizontal="right" vertical="center"/>
    </xf>
    <xf numFmtId="0" fontId="46" fillId="0" borderId="64" xfId="0" applyFont="1" applyBorder="1" applyAlignment="1">
      <alignment horizontal="left" vertical="center" wrapText="1"/>
    </xf>
    <xf numFmtId="0" fontId="46" fillId="0" borderId="58" xfId="0" applyFont="1" applyBorder="1" applyAlignment="1">
      <alignment horizontal="left" vertical="center" wrapText="1"/>
    </xf>
    <xf numFmtId="0" fontId="46" fillId="0" borderId="58" xfId="0" applyFont="1" applyBorder="1"/>
    <xf numFmtId="0" fontId="6" fillId="0" borderId="63" xfId="0" applyFont="1" applyBorder="1" applyAlignment="1">
      <alignment horizontal="center" vertical="top"/>
    </xf>
    <xf numFmtId="0" fontId="6" fillId="0" borderId="63" xfId="0" applyFont="1" applyBorder="1" applyAlignment="1">
      <alignment horizontal="center" vertical="top" wrapText="1"/>
    </xf>
    <xf numFmtId="0" fontId="11" fillId="0" borderId="63" xfId="0" applyFont="1" applyBorder="1" applyAlignment="1">
      <alignment horizontal="center" vertical="top" wrapText="1"/>
    </xf>
    <xf numFmtId="0" fontId="44" fillId="0" borderId="60" xfId="0" applyFont="1" applyBorder="1" applyAlignment="1">
      <alignment horizontal="left" vertical="top" wrapText="1"/>
    </xf>
    <xf numFmtId="0" fontId="6" fillId="0" borderId="63" xfId="0" applyFont="1" applyBorder="1" applyAlignment="1">
      <alignment vertical="center" wrapText="1"/>
    </xf>
    <xf numFmtId="0" fontId="44" fillId="0" borderId="1" xfId="0" applyFont="1" applyBorder="1" applyAlignment="1">
      <alignment horizontal="left" vertical="top" wrapText="1"/>
    </xf>
    <xf numFmtId="0" fontId="6" fillId="0" borderId="75" xfId="0" applyFont="1" applyBorder="1" applyAlignment="1">
      <alignment horizontal="center" vertical="top"/>
    </xf>
    <xf numFmtId="0" fontId="6" fillId="0" borderId="83" xfId="0" applyFont="1" applyBorder="1" applyAlignment="1">
      <alignment horizontal="center" vertical="top"/>
    </xf>
    <xf numFmtId="165" fontId="14" fillId="0" borderId="76" xfId="1" applyNumberFormat="1" applyFont="1" applyFill="1" applyBorder="1" applyAlignment="1">
      <alignment horizontal="center" vertical="center"/>
    </xf>
    <xf numFmtId="165" fontId="5" fillId="0" borderId="76" xfId="1" applyNumberFormat="1" applyFont="1" applyFill="1" applyBorder="1" applyAlignment="1">
      <alignment horizontal="center" vertical="center"/>
    </xf>
    <xf numFmtId="165" fontId="15" fillId="0" borderId="76" xfId="1" applyNumberFormat="1" applyFont="1" applyFill="1" applyBorder="1" applyAlignment="1">
      <alignment horizontal="center" vertical="center"/>
    </xf>
    <xf numFmtId="165" fontId="16" fillId="0" borderId="76" xfId="1" applyNumberFormat="1" applyFont="1" applyFill="1" applyBorder="1" applyAlignment="1">
      <alignment horizontal="center" vertical="center"/>
    </xf>
    <xf numFmtId="165" fontId="35" fillId="0" borderId="76" xfId="1" applyNumberFormat="1" applyFont="1" applyFill="1" applyBorder="1" applyAlignment="1">
      <alignment horizontal="center" vertical="center"/>
    </xf>
    <xf numFmtId="0" fontId="11" fillId="0" borderId="76" xfId="0" applyFont="1" applyBorder="1" applyAlignment="1">
      <alignment horizontal="center" vertical="center"/>
    </xf>
    <xf numFmtId="165" fontId="16" fillId="3" borderId="58" xfId="1" applyNumberFormat="1" applyFont="1" applyFill="1" applyBorder="1" applyAlignment="1">
      <alignment horizontal="center" vertical="center" wrapText="1"/>
    </xf>
    <xf numFmtId="166" fontId="14" fillId="0" borderId="58" xfId="1" applyNumberFormat="1" applyFont="1" applyBorder="1" applyAlignment="1">
      <alignment horizontal="center" vertical="center"/>
    </xf>
    <xf numFmtId="166" fontId="5" fillId="0" borderId="58" xfId="1" applyNumberFormat="1" applyFont="1" applyBorder="1" applyAlignment="1">
      <alignment horizontal="center" vertical="center"/>
    </xf>
    <xf numFmtId="166" fontId="15" fillId="3" borderId="58" xfId="1" applyNumberFormat="1" applyFont="1" applyFill="1" applyBorder="1" applyAlignment="1">
      <alignment horizontal="center" vertical="center"/>
    </xf>
    <xf numFmtId="166" fontId="16" fillId="3" borderId="58" xfId="1" applyNumberFormat="1" applyFont="1" applyFill="1" applyBorder="1" applyAlignment="1">
      <alignment horizontal="center" vertical="center"/>
    </xf>
    <xf numFmtId="166" fontId="35" fillId="3" borderId="58" xfId="1" applyNumberFormat="1" applyFont="1" applyFill="1" applyBorder="1" applyAlignment="1">
      <alignment horizontal="center" vertical="center"/>
    </xf>
    <xf numFmtId="165" fontId="14" fillId="8" borderId="66" xfId="1" applyNumberFormat="1" applyFont="1" applyFill="1" applyBorder="1" applyAlignment="1">
      <alignment horizontal="center" vertical="center"/>
    </xf>
    <xf numFmtId="165" fontId="41" fillId="8" borderId="66" xfId="1" applyNumberFormat="1" applyFont="1" applyFill="1" applyBorder="1" applyAlignment="1">
      <alignment horizontal="center" vertical="center"/>
    </xf>
    <xf numFmtId="43" fontId="11" fillId="8" borderId="66" xfId="1" applyFont="1" applyFill="1" applyBorder="1" applyAlignment="1">
      <alignment horizontal="center" vertical="center"/>
    </xf>
    <xf numFmtId="0" fontId="36" fillId="0" borderId="75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6" fillId="0" borderId="83" xfId="0" applyFont="1" applyBorder="1" applyAlignment="1">
      <alignment horizontal="center" vertical="center"/>
    </xf>
    <xf numFmtId="43" fontId="11" fillId="0" borderId="76" xfId="1" applyFont="1" applyFill="1" applyBorder="1" applyAlignment="1">
      <alignment horizontal="center" vertical="center"/>
    </xf>
    <xf numFmtId="0" fontId="43" fillId="0" borderId="59" xfId="0" applyFont="1" applyBorder="1" applyAlignment="1">
      <alignment vertical="top"/>
    </xf>
    <xf numFmtId="0" fontId="43" fillId="0" borderId="61" xfId="0" applyFont="1" applyBorder="1" applyAlignment="1">
      <alignment vertical="top"/>
    </xf>
    <xf numFmtId="0" fontId="43" fillId="0" borderId="60" xfId="0" applyFont="1" applyBorder="1" applyAlignment="1">
      <alignment vertical="top"/>
    </xf>
    <xf numFmtId="0" fontId="11" fillId="0" borderId="63" xfId="0" applyFont="1" applyBorder="1" applyAlignment="1">
      <alignment horizontal="center" vertical="center" wrapText="1"/>
    </xf>
    <xf numFmtId="165" fontId="17" fillId="9" borderId="57" xfId="1" applyNumberFormat="1" applyFont="1" applyFill="1" applyBorder="1" applyAlignment="1">
      <alignment horizontal="center"/>
    </xf>
    <xf numFmtId="165" fontId="22" fillId="9" borderId="57" xfId="1" applyNumberFormat="1" applyFont="1" applyFill="1" applyBorder="1" applyAlignment="1">
      <alignment horizontal="center"/>
    </xf>
    <xf numFmtId="165" fontId="18" fillId="9" borderId="57" xfId="1" applyNumberFormat="1" applyFont="1" applyFill="1" applyBorder="1" applyAlignment="1">
      <alignment horizontal="center"/>
    </xf>
    <xf numFmtId="165" fontId="49" fillId="9" borderId="57" xfId="1" applyNumberFormat="1" applyFont="1" applyFill="1" applyBorder="1" applyAlignment="1">
      <alignment horizontal="center"/>
    </xf>
    <xf numFmtId="165" fontId="42" fillId="9" borderId="54" xfId="1" applyNumberFormat="1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165" fontId="14" fillId="8" borderId="1" xfId="1" applyNumberFormat="1" applyFont="1" applyFill="1" applyBorder="1" applyAlignment="1">
      <alignment horizontal="center" vertical="center"/>
    </xf>
    <xf numFmtId="165" fontId="41" fillId="8" borderId="1" xfId="1" applyNumberFormat="1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 wrapText="1"/>
    </xf>
    <xf numFmtId="0" fontId="11" fillId="8" borderId="66" xfId="0" applyFont="1" applyFill="1" applyBorder="1" applyAlignment="1">
      <alignment horizontal="center" vertical="center"/>
    </xf>
    <xf numFmtId="43" fontId="50" fillId="2" borderId="1" xfId="1" applyFont="1" applyFill="1" applyBorder="1" applyAlignment="1">
      <alignment horizontal="center" vertical="center"/>
    </xf>
    <xf numFmtId="0" fontId="11" fillId="0" borderId="58" xfId="0" applyFont="1" applyBorder="1" applyAlignment="1">
      <alignment horizontal="left" vertical="top"/>
    </xf>
    <xf numFmtId="43" fontId="11" fillId="0" borderId="58" xfId="1" applyFont="1" applyBorder="1" applyAlignment="1">
      <alignment horizontal="left" vertical="top"/>
    </xf>
    <xf numFmtId="43" fontId="11" fillId="0" borderId="63" xfId="1" applyFont="1" applyBorder="1" applyAlignment="1">
      <alignment horizontal="left" vertical="top"/>
    </xf>
    <xf numFmtId="0" fontId="6" fillId="0" borderId="58" xfId="0" applyFont="1" applyBorder="1" applyAlignment="1">
      <alignment horizontal="left" vertical="top"/>
    </xf>
    <xf numFmtId="43" fontId="11" fillId="0" borderId="58" xfId="5" applyFont="1" applyBorder="1" applyAlignment="1">
      <alignment horizontal="left" vertical="top" wrapText="1"/>
    </xf>
    <xf numFmtId="0" fontId="6" fillId="0" borderId="58" xfId="0" applyFont="1" applyBorder="1" applyAlignment="1">
      <alignment horizontal="left"/>
    </xf>
    <xf numFmtId="17" fontId="4" fillId="2" borderId="56" xfId="2" applyNumberFormat="1" applyFont="1" applyFill="1" applyBorder="1" applyAlignment="1">
      <alignment horizontal="center" vertical="center"/>
    </xf>
    <xf numFmtId="43" fontId="11" fillId="0" borderId="58" xfId="1" applyFont="1" applyBorder="1" applyAlignment="1">
      <alignment horizontal="left"/>
    </xf>
    <xf numFmtId="43" fontId="20" fillId="0" borderId="58" xfId="1" applyFont="1" applyBorder="1" applyAlignment="1">
      <alignment horizontal="left" vertical="top"/>
    </xf>
    <xf numFmtId="165" fontId="21" fillId="2" borderId="1" xfId="1" applyNumberFormat="1" applyFont="1" applyFill="1" applyBorder="1" applyAlignment="1">
      <alignment horizontal="center"/>
    </xf>
    <xf numFmtId="43" fontId="51" fillId="2" borderId="1" xfId="1" applyFont="1" applyFill="1" applyBorder="1" applyAlignment="1">
      <alignment horizontal="center"/>
    </xf>
    <xf numFmtId="0" fontId="52" fillId="0" borderId="1" xfId="0" applyFont="1" applyBorder="1" applyAlignment="1">
      <alignment horizontal="center" vertical="center"/>
    </xf>
    <xf numFmtId="0" fontId="53" fillId="0" borderId="1" xfId="0" applyFont="1" applyBorder="1" applyAlignment="1">
      <alignment vertical="center" wrapText="1"/>
    </xf>
    <xf numFmtId="0" fontId="6" fillId="4" borderId="58" xfId="0" applyFont="1" applyFill="1" applyBorder="1" applyAlignment="1">
      <alignment vertical="center" wrapText="1"/>
    </xf>
    <xf numFmtId="165" fontId="54" fillId="0" borderId="58" xfId="1" applyNumberFormat="1" applyFont="1" applyFill="1" applyBorder="1" applyAlignment="1">
      <alignment horizontal="center" vertical="center"/>
    </xf>
    <xf numFmtId="0" fontId="6" fillId="4" borderId="60" xfId="0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vertical="top"/>
    </xf>
    <xf numFmtId="0" fontId="53" fillId="4" borderId="1" xfId="0" applyFont="1" applyFill="1" applyBorder="1" applyAlignment="1">
      <alignment vertical="center" wrapText="1"/>
    </xf>
    <xf numFmtId="0" fontId="6" fillId="0" borderId="83" xfId="0" applyFont="1" applyBorder="1" applyAlignment="1">
      <alignment vertical="top"/>
    </xf>
    <xf numFmtId="0" fontId="6" fillId="0" borderId="76" xfId="0" applyFont="1" applyBorder="1" applyAlignment="1">
      <alignment horizontal="center" vertical="center"/>
    </xf>
    <xf numFmtId="0" fontId="6" fillId="0" borderId="1" xfId="0" applyFont="1" applyBorder="1" applyAlignment="1">
      <alignment vertical="top"/>
    </xf>
    <xf numFmtId="3" fontId="53" fillId="0" borderId="1" xfId="0" applyNumberFormat="1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4" fillId="2" borderId="5" xfId="2" applyFont="1" applyFill="1" applyBorder="1" applyAlignment="1">
      <alignment horizontal="center" vertical="center" textRotation="90"/>
    </xf>
    <xf numFmtId="0" fontId="4" fillId="2" borderId="6" xfId="2" applyFont="1" applyFill="1" applyBorder="1" applyAlignment="1">
      <alignment horizontal="center" vertical="center" textRotation="90"/>
    </xf>
    <xf numFmtId="0" fontId="4" fillId="2" borderId="2" xfId="2" applyFont="1" applyFill="1" applyBorder="1" applyAlignment="1">
      <alignment horizontal="center" vertical="center" textRotation="90"/>
    </xf>
    <xf numFmtId="0" fontId="4" fillId="2" borderId="11" xfId="2" applyFont="1" applyFill="1" applyBorder="1" applyAlignment="1">
      <alignment horizontal="center" vertical="center"/>
    </xf>
    <xf numFmtId="0" fontId="4" fillId="2" borderId="16" xfId="2" applyFont="1" applyFill="1" applyBorder="1" applyAlignment="1">
      <alignment horizontal="center" vertical="center"/>
    </xf>
    <xf numFmtId="0" fontId="4" fillId="2" borderId="7" xfId="2" applyFont="1" applyFill="1" applyBorder="1" applyAlignment="1">
      <alignment horizontal="center" vertical="center"/>
    </xf>
    <xf numFmtId="0" fontId="4" fillId="2" borderId="17" xfId="2" applyFont="1" applyFill="1" applyBorder="1" applyAlignment="1">
      <alignment horizontal="center" vertical="center"/>
    </xf>
    <xf numFmtId="0" fontId="4" fillId="2" borderId="14" xfId="2" applyFont="1" applyFill="1" applyBorder="1" applyAlignment="1">
      <alignment horizontal="center" vertical="center"/>
    </xf>
    <xf numFmtId="0" fontId="4" fillId="2" borderId="18" xfId="2" applyFont="1" applyFill="1" applyBorder="1" applyAlignment="1">
      <alignment horizontal="center" vertical="center"/>
    </xf>
    <xf numFmtId="0" fontId="4" fillId="2" borderId="12" xfId="2" applyFont="1" applyFill="1" applyBorder="1" applyAlignment="1">
      <alignment horizontal="center" vertical="center"/>
    </xf>
    <xf numFmtId="0" fontId="4" fillId="2" borderId="53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 textRotation="90"/>
    </xf>
    <xf numFmtId="0" fontId="4" fillId="2" borderId="1" xfId="2" applyFont="1" applyFill="1" applyBorder="1" applyAlignment="1">
      <alignment horizontal="center" vertical="center" textRotation="90"/>
    </xf>
    <xf numFmtId="164" fontId="4" fillId="2" borderId="1" xfId="3" applyFont="1" applyFill="1" applyBorder="1" applyAlignment="1">
      <alignment horizontal="center" vertical="center" textRotation="90"/>
    </xf>
    <xf numFmtId="0" fontId="4" fillId="2" borderId="0" xfId="2" applyFont="1" applyFill="1" applyAlignment="1">
      <alignment horizontal="center" vertical="center"/>
    </xf>
    <xf numFmtId="0" fontId="4" fillId="2" borderId="34" xfId="2" applyFont="1" applyFill="1" applyBorder="1" applyAlignment="1">
      <alignment horizontal="center" vertical="center"/>
    </xf>
    <xf numFmtId="0" fontId="4" fillId="2" borderId="8" xfId="2" applyFont="1" applyFill="1" applyBorder="1" applyAlignment="1">
      <alignment horizontal="center" vertical="center"/>
    </xf>
    <xf numFmtId="0" fontId="4" fillId="2" borderId="52" xfId="2" applyFont="1" applyFill="1" applyBorder="1" applyAlignment="1">
      <alignment horizontal="center" vertical="center"/>
    </xf>
    <xf numFmtId="0" fontId="4" fillId="2" borderId="13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20" xfId="2" applyFont="1" applyFill="1" applyBorder="1" applyAlignment="1">
      <alignment horizontal="center" vertical="center"/>
    </xf>
    <xf numFmtId="0" fontId="4" fillId="2" borderId="49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0" fontId="4" fillId="2" borderId="9" xfId="2" applyFont="1" applyFill="1" applyBorder="1" applyAlignment="1">
      <alignment horizontal="center" vertical="center"/>
    </xf>
    <xf numFmtId="0" fontId="4" fillId="2" borderId="19" xfId="2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165" fontId="25" fillId="0" borderId="0" xfId="0" applyNumberFormat="1" applyFont="1" applyAlignment="1">
      <alignment horizontal="center" vertical="center"/>
    </xf>
    <xf numFmtId="0" fontId="7" fillId="2" borderId="9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6" fillId="0" borderId="9" xfId="0" applyFont="1" applyBorder="1" applyAlignment="1">
      <alignment horizontal="left" wrapText="1"/>
    </xf>
    <xf numFmtId="0" fontId="6" fillId="0" borderId="19" xfId="0" applyFont="1" applyBorder="1" applyAlignment="1">
      <alignment horizontal="left" wrapText="1"/>
    </xf>
    <xf numFmtId="0" fontId="7" fillId="0" borderId="59" xfId="0" applyFont="1" applyBorder="1" applyAlignment="1">
      <alignment horizontal="left" vertical="top" wrapText="1"/>
    </xf>
    <xf numFmtId="0" fontId="7" fillId="0" borderId="61" xfId="0" applyFont="1" applyBorder="1" applyAlignment="1">
      <alignment horizontal="left" vertical="top" wrapText="1"/>
    </xf>
    <xf numFmtId="0" fontId="7" fillId="0" borderId="60" xfId="0" applyFont="1" applyBorder="1" applyAlignment="1">
      <alignment horizontal="left" vertical="top" wrapText="1"/>
    </xf>
    <xf numFmtId="0" fontId="6" fillId="8" borderId="1" xfId="0" applyFont="1" applyFill="1" applyBorder="1" applyAlignment="1">
      <alignment horizontal="center" vertical="center"/>
    </xf>
    <xf numFmtId="0" fontId="6" fillId="0" borderId="61" xfId="0" applyFont="1" applyBorder="1" applyAlignment="1">
      <alignment horizontal="left" vertical="top" wrapText="1"/>
    </xf>
    <xf numFmtId="0" fontId="6" fillId="0" borderId="60" xfId="0" applyFont="1" applyBorder="1" applyAlignment="1">
      <alignment horizontal="left" vertical="top" wrapText="1"/>
    </xf>
    <xf numFmtId="0" fontId="7" fillId="0" borderId="59" xfId="0" applyFont="1" applyBorder="1" applyAlignment="1">
      <alignment horizontal="left" vertical="center" wrapText="1"/>
    </xf>
    <xf numFmtId="0" fontId="7" fillId="0" borderId="61" xfId="0" applyFont="1" applyBorder="1" applyAlignment="1">
      <alignment horizontal="left" vertical="center" wrapText="1"/>
    </xf>
    <xf numFmtId="0" fontId="7" fillId="0" borderId="60" xfId="0" applyFont="1" applyBorder="1" applyAlignment="1">
      <alignment horizontal="left" vertical="center" wrapText="1"/>
    </xf>
    <xf numFmtId="0" fontId="48" fillId="0" borderId="61" xfId="0" applyFont="1" applyBorder="1" applyAlignment="1">
      <alignment horizontal="left" vertical="center" wrapText="1"/>
    </xf>
    <xf numFmtId="0" fontId="48" fillId="0" borderId="60" xfId="0" applyFont="1" applyBorder="1" applyAlignment="1">
      <alignment horizontal="left" vertical="center" wrapText="1"/>
    </xf>
    <xf numFmtId="0" fontId="36" fillId="8" borderId="77" xfId="0" applyFont="1" applyFill="1" applyBorder="1" applyAlignment="1">
      <alignment horizontal="center" vertical="center"/>
    </xf>
    <xf numFmtId="0" fontId="36" fillId="8" borderId="78" xfId="0" applyFont="1" applyFill="1" applyBorder="1" applyAlignment="1">
      <alignment horizontal="center" vertical="center"/>
    </xf>
    <xf numFmtId="0" fontId="36" fillId="8" borderId="79" xfId="0" applyFont="1" applyFill="1" applyBorder="1" applyAlignment="1">
      <alignment horizontal="center" vertical="center"/>
    </xf>
    <xf numFmtId="0" fontId="43" fillId="8" borderId="1" xfId="0" applyFont="1" applyFill="1" applyBorder="1" applyAlignment="1">
      <alignment horizontal="center" vertical="top"/>
    </xf>
    <xf numFmtId="0" fontId="6" fillId="8" borderId="77" xfId="0" applyFont="1" applyFill="1" applyBorder="1" applyAlignment="1">
      <alignment horizontal="center" vertical="top"/>
    </xf>
    <xf numFmtId="0" fontId="6" fillId="8" borderId="78" xfId="0" applyFont="1" applyFill="1" applyBorder="1" applyAlignment="1">
      <alignment horizontal="center" vertical="top"/>
    </xf>
    <xf numFmtId="0" fontId="6" fillId="8" borderId="79" xfId="0" applyFont="1" applyFill="1" applyBorder="1" applyAlignment="1">
      <alignment horizontal="center" vertical="top"/>
    </xf>
    <xf numFmtId="0" fontId="36" fillId="0" borderId="59" xfId="0" applyFont="1" applyBorder="1" applyAlignment="1">
      <alignment horizontal="left" vertical="center"/>
    </xf>
    <xf numFmtId="0" fontId="36" fillId="0" borderId="61" xfId="0" applyFont="1" applyBorder="1" applyAlignment="1">
      <alignment horizontal="left" vertical="center"/>
    </xf>
    <xf numFmtId="0" fontId="36" fillId="0" borderId="60" xfId="0" applyFont="1" applyBorder="1" applyAlignment="1">
      <alignment horizontal="left" vertical="center"/>
    </xf>
    <xf numFmtId="0" fontId="36" fillId="0" borderId="59" xfId="0" applyFont="1" applyBorder="1" applyAlignment="1">
      <alignment horizontal="left" vertical="center" wrapText="1"/>
    </xf>
    <xf numFmtId="0" fontId="36" fillId="0" borderId="61" xfId="0" applyFont="1" applyBorder="1" applyAlignment="1">
      <alignment horizontal="left" vertical="center" wrapText="1"/>
    </xf>
    <xf numFmtId="0" fontId="36" fillId="0" borderId="60" xfId="0" applyFont="1" applyBorder="1" applyAlignment="1">
      <alignment horizontal="left" vertical="center" wrapText="1"/>
    </xf>
    <xf numFmtId="0" fontId="43" fillId="0" borderId="59" xfId="0" applyFont="1" applyBorder="1" applyAlignment="1">
      <alignment horizontal="left" vertical="top" wrapText="1"/>
    </xf>
    <xf numFmtId="0" fontId="43" fillId="0" borderId="61" xfId="0" applyFont="1" applyBorder="1" applyAlignment="1">
      <alignment horizontal="left" vertical="top" wrapText="1"/>
    </xf>
    <xf numFmtId="0" fontId="43" fillId="0" borderId="60" xfId="0" applyFont="1" applyBorder="1" applyAlignment="1">
      <alignment horizontal="left" vertical="top" wrapText="1"/>
    </xf>
    <xf numFmtId="0" fontId="7" fillId="6" borderId="59" xfId="0" applyFont="1" applyFill="1" applyBorder="1" applyAlignment="1">
      <alignment horizontal="left" vertical="top"/>
    </xf>
    <xf numFmtId="0" fontId="7" fillId="6" borderId="61" xfId="0" applyFont="1" applyFill="1" applyBorder="1" applyAlignment="1">
      <alignment horizontal="left" vertical="top"/>
    </xf>
    <xf numFmtId="0" fontId="7" fillId="7" borderId="59" xfId="0" applyFont="1" applyFill="1" applyBorder="1" applyAlignment="1">
      <alignment horizontal="left" vertical="top"/>
    </xf>
    <xf numFmtId="0" fontId="7" fillId="7" borderId="61" xfId="0" applyFont="1" applyFill="1" applyBorder="1" applyAlignment="1">
      <alignment horizontal="left" vertical="top"/>
    </xf>
    <xf numFmtId="0" fontId="7" fillId="7" borderId="60" xfId="0" applyFont="1" applyFill="1" applyBorder="1" applyAlignment="1">
      <alignment horizontal="left" vertical="top"/>
    </xf>
    <xf numFmtId="0" fontId="7" fillId="0" borderId="72" xfId="0" applyFont="1" applyBorder="1" applyAlignment="1">
      <alignment horizontal="left" vertical="top" wrapText="1"/>
    </xf>
    <xf numFmtId="0" fontId="7" fillId="0" borderId="73" xfId="0" applyFont="1" applyBorder="1" applyAlignment="1">
      <alignment horizontal="left" vertical="top" wrapText="1"/>
    </xf>
    <xf numFmtId="0" fontId="7" fillId="0" borderId="74" xfId="0" applyFont="1" applyBorder="1" applyAlignment="1">
      <alignment horizontal="left" vertical="top" wrapText="1"/>
    </xf>
    <xf numFmtId="0" fontId="7" fillId="7" borderId="72" xfId="0" applyFont="1" applyFill="1" applyBorder="1" applyAlignment="1">
      <alignment horizontal="left" vertical="top"/>
    </xf>
    <xf numFmtId="0" fontId="7" fillId="7" borderId="73" xfId="0" applyFont="1" applyFill="1" applyBorder="1" applyAlignment="1">
      <alignment horizontal="left" vertical="top"/>
    </xf>
    <xf numFmtId="0" fontId="7" fillId="7" borderId="74" xfId="0" applyFont="1" applyFill="1" applyBorder="1" applyAlignment="1">
      <alignment horizontal="left" vertical="top"/>
    </xf>
    <xf numFmtId="0" fontId="7" fillId="7" borderId="84" xfId="0" applyFont="1" applyFill="1" applyBorder="1" applyAlignment="1">
      <alignment horizontal="left" vertical="top"/>
    </xf>
    <xf numFmtId="0" fontId="7" fillId="7" borderId="70" xfId="0" applyFont="1" applyFill="1" applyBorder="1" applyAlignment="1">
      <alignment horizontal="left" vertical="top"/>
    </xf>
    <xf numFmtId="0" fontId="7" fillId="7" borderId="71" xfId="0" applyFont="1" applyFill="1" applyBorder="1" applyAlignment="1">
      <alignment horizontal="left" vertical="top"/>
    </xf>
    <xf numFmtId="0" fontId="7" fillId="0" borderId="75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71" xfId="0" applyFont="1" applyBorder="1" applyAlignment="1">
      <alignment horizontal="left" vertical="top"/>
    </xf>
    <xf numFmtId="0" fontId="7" fillId="0" borderId="75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83" xfId="0" applyFont="1" applyBorder="1" applyAlignment="1">
      <alignment horizontal="left" vertical="top" wrapText="1"/>
    </xf>
    <xf numFmtId="0" fontId="7" fillId="0" borderId="72" xfId="0" applyFont="1" applyBorder="1" applyAlignment="1">
      <alignment horizontal="left" vertical="top"/>
    </xf>
    <xf numFmtId="0" fontId="7" fillId="0" borderId="73" xfId="0" applyFont="1" applyBorder="1" applyAlignment="1">
      <alignment horizontal="left" vertical="top"/>
    </xf>
    <xf numFmtId="0" fontId="7" fillId="0" borderId="60" xfId="0" applyFont="1" applyBorder="1" applyAlignment="1">
      <alignment horizontal="left" vertical="top"/>
    </xf>
    <xf numFmtId="164" fontId="4" fillId="2" borderId="56" xfId="3" applyFont="1" applyFill="1" applyBorder="1" applyAlignment="1">
      <alignment horizontal="center" vertical="center" textRotation="90" wrapText="1"/>
    </xf>
    <xf numFmtId="0" fontId="7" fillId="9" borderId="62" xfId="0" applyFont="1" applyFill="1" applyBorder="1" applyAlignment="1">
      <alignment horizontal="center"/>
    </xf>
    <xf numFmtId="0" fontId="7" fillId="9" borderId="54" xfId="0" applyFont="1" applyFill="1" applyBorder="1" applyAlignment="1">
      <alignment horizontal="center"/>
    </xf>
    <xf numFmtId="0" fontId="7" fillId="9" borderId="65" xfId="0" applyFont="1" applyFill="1" applyBorder="1" applyAlignment="1">
      <alignment horizontal="center"/>
    </xf>
    <xf numFmtId="0" fontId="4" fillId="2" borderId="56" xfId="2" applyFont="1" applyFill="1" applyBorder="1" applyAlignment="1">
      <alignment horizontal="center" vertical="center" textRotation="90"/>
    </xf>
    <xf numFmtId="0" fontId="4" fillId="2" borderId="56" xfId="2" applyFont="1" applyFill="1" applyBorder="1" applyAlignment="1">
      <alignment horizontal="center" vertical="center"/>
    </xf>
    <xf numFmtId="0" fontId="10" fillId="5" borderId="64" xfId="0" applyFont="1" applyFill="1" applyBorder="1" applyAlignment="1">
      <alignment horizontal="center" vertical="top"/>
    </xf>
    <xf numFmtId="0" fontId="10" fillId="5" borderId="1" xfId="0" applyFont="1" applyFill="1" applyBorder="1" applyAlignment="1">
      <alignment horizontal="center" vertical="center"/>
    </xf>
    <xf numFmtId="0" fontId="7" fillId="5" borderId="80" xfId="0" applyFont="1" applyFill="1" applyBorder="1" applyAlignment="1">
      <alignment horizontal="center"/>
    </xf>
    <xf numFmtId="0" fontId="7" fillId="5" borderId="81" xfId="0" applyFont="1" applyFill="1" applyBorder="1" applyAlignment="1">
      <alignment horizontal="center"/>
    </xf>
    <xf numFmtId="0" fontId="7" fillId="5" borderId="82" xfId="0" applyFont="1" applyFill="1" applyBorder="1" applyAlignment="1">
      <alignment horizontal="center"/>
    </xf>
    <xf numFmtId="0" fontId="10" fillId="5" borderId="80" xfId="0" applyFont="1" applyFill="1" applyBorder="1" applyAlignment="1">
      <alignment horizontal="center" vertical="top"/>
    </xf>
    <xf numFmtId="0" fontId="10" fillId="5" borderId="81" xfId="0" applyFont="1" applyFill="1" applyBorder="1" applyAlignment="1">
      <alignment horizontal="center" vertical="top"/>
    </xf>
    <xf numFmtId="0" fontId="10" fillId="5" borderId="82" xfId="0" applyFont="1" applyFill="1" applyBorder="1" applyAlignment="1">
      <alignment horizontal="center" vertical="top"/>
    </xf>
    <xf numFmtId="0" fontId="7" fillId="0" borderId="59" xfId="0" applyFont="1" applyBorder="1" applyAlignment="1">
      <alignment horizontal="left" vertical="top"/>
    </xf>
    <xf numFmtId="0" fontId="7" fillId="0" borderId="61" xfId="0" applyFont="1" applyBorder="1" applyAlignment="1">
      <alignment horizontal="left" vertical="top"/>
    </xf>
    <xf numFmtId="0" fontId="36" fillId="0" borderId="58" xfId="0" applyFont="1" applyBorder="1" applyAlignment="1">
      <alignment horizontal="left" vertical="top"/>
    </xf>
    <xf numFmtId="0" fontId="7" fillId="0" borderId="58" xfId="0" applyFont="1" applyBorder="1" applyAlignment="1">
      <alignment horizontal="left" vertical="top"/>
    </xf>
    <xf numFmtId="0" fontId="7" fillId="6" borderId="60" xfId="0" applyFont="1" applyFill="1" applyBorder="1" applyAlignment="1">
      <alignment horizontal="left" vertical="top"/>
    </xf>
    <xf numFmtId="0" fontId="7" fillId="7" borderId="59" xfId="0" applyFont="1" applyFill="1" applyBorder="1" applyAlignment="1">
      <alignment horizontal="left" vertical="top" wrapText="1"/>
    </xf>
    <xf numFmtId="0" fontId="7" fillId="7" borderId="61" xfId="0" applyFont="1" applyFill="1" applyBorder="1" applyAlignment="1">
      <alignment horizontal="left" vertical="top" wrapText="1"/>
    </xf>
    <xf numFmtId="0" fontId="7" fillId="7" borderId="60" xfId="0" applyFont="1" applyFill="1" applyBorder="1" applyAlignment="1">
      <alignment horizontal="left" vertical="top" wrapText="1"/>
    </xf>
    <xf numFmtId="0" fontId="19" fillId="5" borderId="64" xfId="0" applyFont="1" applyFill="1" applyBorder="1" applyAlignment="1">
      <alignment horizontal="center" vertical="top"/>
    </xf>
    <xf numFmtId="0" fontId="7" fillId="6" borderId="58" xfId="0" applyFont="1" applyFill="1" applyBorder="1" applyAlignment="1">
      <alignment horizontal="left" vertical="top"/>
    </xf>
    <xf numFmtId="0" fontId="12" fillId="0" borderId="67" xfId="2" applyFont="1" applyBorder="1" applyAlignment="1">
      <alignment horizontal="center" vertical="center"/>
    </xf>
    <xf numFmtId="0" fontId="12" fillId="0" borderId="68" xfId="2" applyFont="1" applyBorder="1" applyAlignment="1">
      <alignment horizontal="center" vertical="center"/>
    </xf>
    <xf numFmtId="0" fontId="12" fillId="0" borderId="69" xfId="2" applyFont="1" applyBorder="1" applyAlignment="1">
      <alignment horizontal="center" vertical="center"/>
    </xf>
    <xf numFmtId="164" fontId="4" fillId="2" borderId="56" xfId="3" applyFont="1" applyFill="1" applyBorder="1" applyAlignment="1">
      <alignment horizontal="center" vertical="center" textRotation="90"/>
    </xf>
    <xf numFmtId="0" fontId="43" fillId="0" borderId="59" xfId="0" applyFont="1" applyBorder="1" applyAlignment="1">
      <alignment horizontal="center" vertical="top"/>
    </xf>
    <xf numFmtId="0" fontId="43" fillId="0" borderId="61" xfId="0" applyFont="1" applyBorder="1" applyAlignment="1">
      <alignment horizontal="center" vertical="top"/>
    </xf>
    <xf numFmtId="0" fontId="43" fillId="0" borderId="60" xfId="0" applyFont="1" applyBorder="1" applyAlignment="1">
      <alignment horizontal="center" vertical="top"/>
    </xf>
    <xf numFmtId="0" fontId="7" fillId="0" borderId="51" xfId="0" applyFont="1" applyBorder="1" applyAlignment="1">
      <alignment horizontal="center" vertical="top"/>
    </xf>
    <xf numFmtId="0" fontId="7" fillId="0" borderId="22" xfId="0" applyFont="1" applyBorder="1" applyAlignment="1">
      <alignment horizontal="center" vertical="top"/>
    </xf>
    <xf numFmtId="0" fontId="7" fillId="0" borderId="38" xfId="0" applyFont="1" applyBorder="1" applyAlignment="1">
      <alignment horizontal="center" vertical="top"/>
    </xf>
    <xf numFmtId="0" fontId="7" fillId="2" borderId="40" xfId="0" applyFont="1" applyFill="1" applyBorder="1" applyAlignment="1">
      <alignment horizontal="center"/>
    </xf>
    <xf numFmtId="0" fontId="7" fillId="2" borderId="41" xfId="0" applyFont="1" applyFill="1" applyBorder="1" applyAlignment="1">
      <alignment horizontal="center"/>
    </xf>
    <xf numFmtId="0" fontId="7" fillId="2" borderId="42" xfId="0" applyFont="1" applyFill="1" applyBorder="1" applyAlignment="1">
      <alignment horizontal="center"/>
    </xf>
    <xf numFmtId="0" fontId="39" fillId="0" borderId="0" xfId="0" applyFont="1" applyAlignment="1">
      <alignment horizontal="center" vertical="center"/>
    </xf>
    <xf numFmtId="0" fontId="36" fillId="0" borderId="58" xfId="0" applyFont="1" applyBorder="1" applyAlignment="1">
      <alignment horizontal="left" vertical="top" wrapText="1"/>
    </xf>
    <xf numFmtId="165" fontId="7" fillId="0" borderId="72" xfId="0" applyNumberFormat="1" applyFont="1" applyBorder="1" applyAlignment="1">
      <alignment horizontal="center" vertical="center" wrapText="1"/>
    </xf>
    <xf numFmtId="0" fontId="7" fillId="0" borderId="73" xfId="0" applyFont="1" applyBorder="1" applyAlignment="1">
      <alignment horizontal="center" vertical="center" wrapText="1"/>
    </xf>
    <xf numFmtId="0" fontId="7" fillId="0" borderId="60" xfId="0" applyFont="1" applyBorder="1" applyAlignment="1">
      <alignment horizontal="center" vertical="center" wrapText="1"/>
    </xf>
  </cellXfs>
  <cellStyles count="7">
    <cellStyle name="Comma" xfId="1" builtinId="3"/>
    <cellStyle name="Comma 2" xfId="3" xr:uid="{00000000-0005-0000-0000-000001000000}"/>
    <cellStyle name="Comma 2 2" xfId="6" xr:uid="{00000000-0005-0000-0000-000002000000}"/>
    <cellStyle name="Comma 3" xfId="5" xr:uid="{00000000-0005-0000-0000-000003000000}"/>
    <cellStyle name="Normal" xfId="0" builtinId="0"/>
    <cellStyle name="Normal 2" xfId="2" xr:uid="{00000000-0005-0000-0000-000005000000}"/>
    <cellStyle name="Percent" xfId="4" builtinId="5"/>
  </cellStyles>
  <dxfs count="0"/>
  <tableStyles count="0" defaultTableStyle="TableStyleMedium9" defaultPivotStyle="PivotStyleLight16"/>
  <colors>
    <mruColors>
      <color rgb="FFFFCCCC"/>
      <color rgb="FFFFCC99"/>
      <color rgb="FFFFF3FF"/>
      <color rgb="FF66FFFF"/>
      <color rgb="FFFFEBEB"/>
      <color rgb="FFFFCCFF"/>
      <color rgb="FFFFE7FF"/>
      <color rgb="FFFFDDFF"/>
      <color rgb="FFFFD9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uawei\Desktop\&#3591;&#3634;&#3609;&#3650;&#3619;&#3591;&#3648;&#3619;&#3637;&#3618;&#3609;\&#3626;&#3619;&#3640;&#3611;&#3649;&#3612;&#3609;&#3591;&#3610;&#3611;&#3619;&#3632;&#3617;&#3634;&#3603;\&#3591;&#3634;&#3609;&#3648;&#3585;&#3656;&#3634;\&#3591;&#3610;%2067\&#3591;&#3610;&#3611;&#3619;&#3632;&#3617;&#3634;&#3603;\7&#3648;&#3604;&#3639;&#3629;&#3609;&#3648;&#3617;&#3625;&#3634;-31%20&#3617;&#3637;&#3609;&#3634;\3&#3585;&#3621;&#3640;&#3656;&#3617;&#3591;&#3634;&#3609;\3&#3585;&#3621;&#3640;&#3656;&#3617;&#3591;&#3634;&#3609;%20-%20&#3626;&#3619;&#3640;&#3611;%20&#3605;&#3619;&#3623;&#3592;&#3649;&#3621;&#3657;&#3623;.xlsx" TargetMode="External"/><Relationship Id="rId1" Type="http://schemas.openxmlformats.org/officeDocument/2006/relationships/externalLinkPath" Target="/Users/Huawei/Desktop/&#3591;&#3634;&#3609;&#3650;&#3619;&#3591;&#3648;&#3619;&#3637;&#3618;&#3609;/&#3626;&#3619;&#3640;&#3611;&#3649;&#3612;&#3609;&#3591;&#3610;&#3611;&#3619;&#3632;&#3617;&#3634;&#3603;/&#3591;&#3634;&#3609;&#3648;&#3585;&#3656;&#3634;/&#3591;&#3610;%2067/&#3591;&#3610;&#3611;&#3619;&#3632;&#3617;&#3634;&#3603;/7&#3648;&#3604;&#3639;&#3629;&#3609;&#3648;&#3617;&#3625;&#3634;-31%20&#3617;&#3637;&#3609;&#3634;/3&#3585;&#3621;&#3640;&#3656;&#3617;&#3591;&#3634;&#3609;/3&#3585;&#3621;&#3640;&#3656;&#3617;&#3591;&#3634;&#3609;%20-%20&#3626;&#3619;&#3640;&#3611;%20&#3605;&#3619;&#3623;&#3592;&#3649;&#3621;&#3657;&#362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สรุปงบกลุ่มงาน"/>
      <sheetName val="งานกิจกรรมพัฒนาผู้เรียน"/>
      <sheetName val="ห้องสมุด"/>
      <sheetName val="งานพัฒนาสื่อ เทคโนโลยี และนวัตก"/>
      <sheetName val="งานแนะแนว"/>
      <sheetName val="งานศูนย์วัฒนธรรม"/>
      <sheetName val="งานโครงการเรียนรวม"/>
      <sheetName val="ศูนย์ฝรั่งเศส"/>
      <sheetName val="ESMTE"/>
      <sheetName val="STEM"/>
      <sheetName val="STSM"/>
      <sheetName val="STEP"/>
      <sheetName val="SSSP"/>
      <sheetName val="ธนาคารโรงเรีย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B6" t="str">
            <v>ค่ายห้องเรียนพิเศษวิทยาศาสตร์ ม.ปลาย</v>
          </cell>
        </row>
        <row r="7">
          <cell r="B7" t="str">
            <v>กิจกรรมพัฒนาอัจฉริยภาพด้านวิชาการ</v>
          </cell>
        </row>
        <row r="8">
          <cell r="B8" t="str">
            <v xml:space="preserve">ปฐมนิเทศห้องเรียนพิเศษวิทยาศาสตร์ </v>
          </cell>
        </row>
        <row r="9">
          <cell r="B9" t="str">
            <v>กิจกรรมสนับสนุนวัสดุอุปกรณ์และเครื่องมือวิทยาศาสตร์สำหรับนักเรียนห้องเรียนพิเศษวิทยาศาสตร์</v>
          </cell>
        </row>
        <row r="10">
          <cell r="B10" t="str">
            <v>กิจกรรมฟิสิกส์สัประยุทธ์</v>
          </cell>
        </row>
        <row r="11">
          <cell r="B11" t="str">
            <v>ประชุมวิชาการห้องเรียนพิเศษวิทยาศาสตร์</v>
          </cell>
        </row>
      </sheetData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A1:Z56"/>
  <sheetViews>
    <sheetView zoomScale="117" zoomScaleNormal="117" zoomScaleSheetLayoutView="40" workbookViewId="0">
      <selection activeCell="K8" sqref="K8"/>
    </sheetView>
  </sheetViews>
  <sheetFormatPr defaultColWidth="9.109375" defaultRowHeight="21"/>
  <cols>
    <col min="1" max="1" width="3.6640625" style="2" customWidth="1"/>
    <col min="2" max="2" width="6.77734375" style="2" customWidth="1"/>
    <col min="3" max="3" width="23.6640625" style="2" customWidth="1"/>
    <col min="4" max="15" width="6.77734375" style="22" customWidth="1"/>
    <col min="16" max="16" width="8.33203125" style="2" customWidth="1"/>
    <col min="17" max="17" width="8.21875" style="2" customWidth="1"/>
    <col min="18" max="18" width="6.33203125" style="2" customWidth="1"/>
    <col min="19" max="19" width="5.77734375" style="2" customWidth="1"/>
    <col min="20" max="22" width="8" style="2" customWidth="1"/>
    <col min="23" max="24" width="13.44140625" style="2" customWidth="1"/>
    <col min="25" max="16384" width="9.109375" style="2"/>
  </cols>
  <sheetData>
    <row r="1" spans="1:24" ht="27">
      <c r="A1" s="328" t="s">
        <v>431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1"/>
      <c r="X1" s="1"/>
    </row>
    <row r="2" spans="1:24" ht="15.75" customHeight="1">
      <c r="A2" s="329" t="s">
        <v>17</v>
      </c>
      <c r="B2" s="332" t="s">
        <v>18</v>
      </c>
      <c r="C2" s="333"/>
      <c r="D2" s="338" t="s">
        <v>1</v>
      </c>
      <c r="E2" s="338"/>
      <c r="F2" s="338"/>
      <c r="G2" s="338"/>
      <c r="H2" s="338"/>
      <c r="I2" s="338"/>
      <c r="J2" s="339" t="s">
        <v>1</v>
      </c>
      <c r="K2" s="338"/>
      <c r="L2" s="338"/>
      <c r="M2" s="338"/>
      <c r="N2" s="338"/>
      <c r="O2" s="333"/>
      <c r="P2" s="340" t="s">
        <v>2</v>
      </c>
      <c r="Q2" s="329" t="s">
        <v>4</v>
      </c>
      <c r="R2" s="329" t="s">
        <v>3</v>
      </c>
      <c r="S2" s="329" t="s">
        <v>15</v>
      </c>
      <c r="T2" s="341" t="s">
        <v>5</v>
      </c>
      <c r="U2" s="329" t="s">
        <v>6</v>
      </c>
      <c r="V2" s="342" t="s">
        <v>7</v>
      </c>
      <c r="W2" s="3"/>
      <c r="X2" s="3"/>
    </row>
    <row r="3" spans="1:24" ht="15.75" customHeight="1">
      <c r="A3" s="330"/>
      <c r="B3" s="334"/>
      <c r="C3" s="335"/>
      <c r="D3" s="343" t="s">
        <v>473</v>
      </c>
      <c r="E3" s="343"/>
      <c r="F3" s="343"/>
      <c r="G3" s="343"/>
      <c r="H3" s="343"/>
      <c r="I3" s="343"/>
      <c r="J3" s="344" t="s">
        <v>474</v>
      </c>
      <c r="K3" s="343"/>
      <c r="L3" s="343"/>
      <c r="M3" s="343"/>
      <c r="N3" s="343"/>
      <c r="O3" s="335"/>
      <c r="P3" s="340"/>
      <c r="Q3" s="330"/>
      <c r="R3" s="330"/>
      <c r="S3" s="330"/>
      <c r="T3" s="341"/>
      <c r="U3" s="330"/>
      <c r="V3" s="342"/>
      <c r="W3" s="3"/>
      <c r="X3" s="3"/>
    </row>
    <row r="4" spans="1:24" ht="15.75" customHeight="1">
      <c r="A4" s="330"/>
      <c r="B4" s="334"/>
      <c r="C4" s="335"/>
      <c r="D4" s="345" t="s">
        <v>47</v>
      </c>
      <c r="E4" s="345"/>
      <c r="F4" s="345"/>
      <c r="G4" s="345"/>
      <c r="H4" s="345"/>
      <c r="I4" s="345"/>
      <c r="J4" s="346" t="s">
        <v>47</v>
      </c>
      <c r="K4" s="345"/>
      <c r="L4" s="345"/>
      <c r="M4" s="345"/>
      <c r="N4" s="345"/>
      <c r="O4" s="337"/>
      <c r="P4" s="340"/>
      <c r="Q4" s="330"/>
      <c r="R4" s="330"/>
      <c r="S4" s="330"/>
      <c r="T4" s="341"/>
      <c r="U4" s="330"/>
      <c r="V4" s="342"/>
      <c r="W4" s="3"/>
      <c r="X4" s="3"/>
    </row>
    <row r="5" spans="1:24" ht="15.75" customHeight="1">
      <c r="A5" s="330"/>
      <c r="B5" s="334"/>
      <c r="C5" s="335"/>
      <c r="D5" s="351" t="s">
        <v>8</v>
      </c>
      <c r="E5" s="351"/>
      <c r="F5" s="352"/>
      <c r="G5" s="353" t="s">
        <v>9</v>
      </c>
      <c r="H5" s="351"/>
      <c r="I5" s="351"/>
      <c r="J5" s="346" t="s">
        <v>10</v>
      </c>
      <c r="K5" s="345"/>
      <c r="L5" s="347"/>
      <c r="M5" s="348" t="s">
        <v>11</v>
      </c>
      <c r="N5" s="348"/>
      <c r="O5" s="349"/>
      <c r="P5" s="340"/>
      <c r="Q5" s="330"/>
      <c r="R5" s="330"/>
      <c r="S5" s="330"/>
      <c r="T5" s="341"/>
      <c r="U5" s="330"/>
      <c r="V5" s="342"/>
      <c r="W5" s="3"/>
      <c r="X5" s="3"/>
    </row>
    <row r="6" spans="1:24" ht="15.75" customHeight="1">
      <c r="A6" s="330"/>
      <c r="B6" s="334"/>
      <c r="C6" s="335"/>
      <c r="D6" s="350" t="s">
        <v>475</v>
      </c>
      <c r="E6" s="351"/>
      <c r="F6" s="352"/>
      <c r="G6" s="353" t="s">
        <v>476</v>
      </c>
      <c r="H6" s="351"/>
      <c r="I6" s="351"/>
      <c r="J6" s="350" t="s">
        <v>477</v>
      </c>
      <c r="K6" s="351"/>
      <c r="L6" s="352"/>
      <c r="M6" s="353" t="s">
        <v>487</v>
      </c>
      <c r="N6" s="351"/>
      <c r="O6" s="354"/>
      <c r="P6" s="340"/>
      <c r="Q6" s="330"/>
      <c r="R6" s="330"/>
      <c r="S6" s="330"/>
      <c r="T6" s="341"/>
      <c r="U6" s="330"/>
      <c r="V6" s="342"/>
      <c r="W6" s="3"/>
      <c r="X6" s="3"/>
    </row>
    <row r="7" spans="1:24" ht="15.75" customHeight="1">
      <c r="A7" s="331"/>
      <c r="B7" s="336"/>
      <c r="C7" s="337"/>
      <c r="D7" s="67" t="s">
        <v>478</v>
      </c>
      <c r="E7" s="65" t="s">
        <v>479</v>
      </c>
      <c r="F7" s="65" t="s">
        <v>480</v>
      </c>
      <c r="G7" s="65" t="s">
        <v>481</v>
      </c>
      <c r="H7" s="65" t="s">
        <v>482</v>
      </c>
      <c r="I7" s="66" t="s">
        <v>490</v>
      </c>
      <c r="J7" s="67" t="s">
        <v>483</v>
      </c>
      <c r="K7" s="65" t="s">
        <v>484</v>
      </c>
      <c r="L7" s="65" t="s">
        <v>485</v>
      </c>
      <c r="M7" s="65" t="s">
        <v>486</v>
      </c>
      <c r="N7" s="65" t="s">
        <v>488</v>
      </c>
      <c r="O7" s="68" t="s">
        <v>489</v>
      </c>
      <c r="P7" s="340"/>
      <c r="Q7" s="331"/>
      <c r="R7" s="331"/>
      <c r="S7" s="331"/>
      <c r="T7" s="341"/>
      <c r="U7" s="331"/>
      <c r="V7" s="342"/>
      <c r="W7" s="3"/>
      <c r="X7" s="3"/>
    </row>
    <row r="8" spans="1:24" ht="18.75" customHeight="1">
      <c r="A8" s="5">
        <v>1</v>
      </c>
      <c r="B8" s="360" t="s">
        <v>20</v>
      </c>
      <c r="C8" s="361"/>
      <c r="D8" s="299">
        <f>'บัญชีคุมงบ(บันทึกข้อมูลได้)'!D266</f>
        <v>0</v>
      </c>
      <c r="E8" s="299">
        <f>'บัญชีคุมงบ(บันทึกข้อมูลได้)'!E266</f>
        <v>8000</v>
      </c>
      <c r="F8" s="299">
        <f>'บัญชีคุมงบ(บันทึกข้อมูลได้)'!F266</f>
        <v>496782</v>
      </c>
      <c r="G8" s="299">
        <f>'บัญชีคุมงบ(บันทึกข้อมูลได้)'!G266</f>
        <v>1462106</v>
      </c>
      <c r="H8" s="299">
        <f>'บัญชีคุมงบ(บันทึกข้อมูลได้)'!H266</f>
        <v>636260</v>
      </c>
      <c r="I8" s="299">
        <f>'บัญชีคุมงบ(บันทึกข้อมูลได้)'!I266</f>
        <v>134910</v>
      </c>
      <c r="J8" s="299">
        <f>'บัญชีคุมงบ(บันทึกข้อมูลได้)'!J266</f>
        <v>0</v>
      </c>
      <c r="K8" s="299">
        <f>'บัญชีคุมงบ(บันทึกข้อมูลได้)'!K266</f>
        <v>849924</v>
      </c>
      <c r="L8" s="299">
        <f>'บัญชีคุมงบ(บันทึกข้อมูลได้)'!L266</f>
        <v>707523</v>
      </c>
      <c r="M8" s="299">
        <f>'บัญชีคุมงบ(บันทึกข้อมูลได้)'!M266</f>
        <v>1664376</v>
      </c>
      <c r="N8" s="299">
        <f>'บัญชีคุมงบ(บันทึกข้อมูลได้)'!N266</f>
        <v>139692</v>
      </c>
      <c r="O8" s="299">
        <f>'บัญชีคุมงบ(บันทึกข้อมูลได้)'!O266</f>
        <v>0</v>
      </c>
      <c r="P8" s="299">
        <f>'บัญชีคุมงบ(บันทึกข้อมูลได้)'!P266</f>
        <v>2778788</v>
      </c>
      <c r="Q8" s="299">
        <f>'บัญชีคุมงบ(บันทึกข้อมูลได้)'!Q266</f>
        <v>1402731</v>
      </c>
      <c r="R8" s="299">
        <f>'บัญชีคุมงบ(บันทึกข้อมูลได้)'!R266</f>
        <v>1906437</v>
      </c>
      <c r="S8" s="299">
        <f>'บัญชีคุมงบ(บันทึกข้อมูลได้)'!S266</f>
        <v>0</v>
      </c>
      <c r="T8" s="299">
        <f>'บัญชีคุมงบ(บันทึกข้อมูลได้)'!T266</f>
        <v>5988748</v>
      </c>
      <c r="U8" s="299">
        <f>'บัญชีคุมงบ(บันทึกข้อมูลได้)'!U266</f>
        <v>5938966</v>
      </c>
      <c r="V8" s="299">
        <f>'บัญชีคุมงบ(บันทึกข้อมูลได้)'!V266</f>
        <v>280425</v>
      </c>
    </row>
    <row r="9" spans="1:24" ht="18.75" customHeight="1">
      <c r="A9" s="4">
        <v>2</v>
      </c>
      <c r="B9" s="360" t="s">
        <v>432</v>
      </c>
      <c r="C9" s="361"/>
      <c r="D9" s="6">
        <f>'บัญชีคุมงบ(บันทึกข้อมูลได้)'!D284</f>
        <v>0</v>
      </c>
      <c r="E9" s="6">
        <f>'บัญชีคุมงบ(บันทึกข้อมูลได้)'!E284</f>
        <v>0</v>
      </c>
      <c r="F9" s="6">
        <f>'บัญชีคุมงบ(บันทึกข้อมูลได้)'!F284</f>
        <v>194954</v>
      </c>
      <c r="G9" s="6">
        <f>'บัญชีคุมงบ(บันทึกข้อมูลได้)'!G284</f>
        <v>326400</v>
      </c>
      <c r="H9" s="6">
        <f>'บัญชีคุมงบ(บันทึกข้อมูลได้)'!H284</f>
        <v>0</v>
      </c>
      <c r="I9" s="6">
        <f>'บัญชีคุมงบ(บันทึกข้อมูลได้)'!I284</f>
        <v>20000</v>
      </c>
      <c r="J9" s="6">
        <f>'บัญชีคุมงบ(บันทึกข้อมูลได้)'!J284</f>
        <v>150000</v>
      </c>
      <c r="K9" s="6">
        <f>'บัญชีคุมงบ(บันทึกข้อมูลได้)'!K284</f>
        <v>0</v>
      </c>
      <c r="L9" s="6">
        <f>'บัญชีคุมงบ(บันทึกข้อมูลได้)'!L284</f>
        <v>0</v>
      </c>
      <c r="M9" s="6">
        <f>'บัญชีคุมงบ(บันทึกข้อมูลได้)'!M284</f>
        <v>0</v>
      </c>
      <c r="N9" s="6">
        <f>'บัญชีคุมงบ(บันทึกข้อมูลได้)'!N284</f>
        <v>0</v>
      </c>
      <c r="O9" s="6">
        <f>'บัญชีคุมงบ(บันทึกข้อมูลได้)'!O284</f>
        <v>100000</v>
      </c>
      <c r="P9" s="30">
        <f>'บัญชีคุมงบ(บันทึกข้อมูลได้)'!P284</f>
        <v>999954</v>
      </c>
      <c r="Q9" s="30">
        <f>'บัญชีคุมงบ(บันทึกข้อมูลได้)'!Q284</f>
        <v>0</v>
      </c>
      <c r="R9" s="30">
        <f>'บัญชีคุมงบ(บันทึกข้อมูลได้)'!R284</f>
        <v>0</v>
      </c>
      <c r="S9" s="30">
        <f>'บัญชีคุมงบ(บันทึกข้อมูลได้)'!S284</f>
        <v>0</v>
      </c>
      <c r="T9" s="81">
        <f>'บัญชีคุมงบ(บันทึกข้อมูลได้)'!T284</f>
        <v>999954</v>
      </c>
      <c r="U9" s="82">
        <f>'บัญชีคุมงบ(บันทึกข้อมูลได้)'!U284</f>
        <v>791354</v>
      </c>
      <c r="V9" s="87">
        <f>'บัญชีคุมงบ(บันทึกข้อมูลได้)'!V284</f>
        <v>208600</v>
      </c>
    </row>
    <row r="10" spans="1:24" ht="18.75" customHeight="1">
      <c r="A10" s="4">
        <v>3</v>
      </c>
      <c r="B10" s="360" t="s">
        <v>27</v>
      </c>
      <c r="C10" s="361"/>
      <c r="D10" s="14">
        <f>'บัญชีคุมงบ(บันทึกข้อมูลได้)'!D336</f>
        <v>0</v>
      </c>
      <c r="E10" s="14">
        <f>'บัญชีคุมงบ(บันทึกข้อมูลได้)'!E336</f>
        <v>44600</v>
      </c>
      <c r="F10" s="14">
        <f>'บัญชีคุมงบ(บันทึกข้อมูลได้)'!F336</f>
        <v>494200</v>
      </c>
      <c r="G10" s="14">
        <f>'บัญชีคุมงบ(บันทึกข้อมูลได้)'!G336</f>
        <v>23000</v>
      </c>
      <c r="H10" s="14">
        <f>'บัญชีคุมงบ(บันทึกข้อมูลได้)'!H336</f>
        <v>3000</v>
      </c>
      <c r="I10" s="14">
        <f>'บัญชีคุมงบ(บันทึกข้อมูลได้)'!I336</f>
        <v>0</v>
      </c>
      <c r="J10" s="14">
        <f>'บัญชีคุมงบ(บันทึกข้อมูลได้)'!J336</f>
        <v>11535</v>
      </c>
      <c r="K10" s="14">
        <f>'บัญชีคุมงบ(บันทึกข้อมูลได้)'!K336</f>
        <v>175227</v>
      </c>
      <c r="L10" s="14">
        <f>'บัญชีคุมงบ(บันทึกข้อมูลได้)'!L336</f>
        <v>12959</v>
      </c>
      <c r="M10" s="14">
        <f>'บัญชีคุมงบ(บันทึกข้อมูลได้)'!M336</f>
        <v>5000</v>
      </c>
      <c r="N10" s="14">
        <f>'บัญชีคุมงบ(บันทึกข้อมูลได้)'!N336</f>
        <v>0</v>
      </c>
      <c r="O10" s="14">
        <f>'บัญชีคุมงบ(บันทึกข้อมูลได้)'!O336</f>
        <v>0</v>
      </c>
      <c r="P10" s="30">
        <f>'บัญชีคุมงบ(บันทึกข้อมูลได้)'!P336</f>
        <v>453106</v>
      </c>
      <c r="Q10" s="30">
        <f>'บัญชีคุมงบ(บันทึกข้อมูลได้)'!Q336</f>
        <v>336522</v>
      </c>
      <c r="R10" s="30">
        <f>'บัญชีคุมงบ(บันทึกข้อมูลได้)'!R336</f>
        <v>0</v>
      </c>
      <c r="S10" s="30">
        <f>'บัญชีคุมงบ(บันทึกข้อมูลได้)'!S336</f>
        <v>0</v>
      </c>
      <c r="T10" s="81">
        <f>'บัญชีคุมงบ(บันทึกข้อมูลได้)'!T336</f>
        <v>789628</v>
      </c>
      <c r="U10" s="82">
        <f>'บัญชีคุมงบ(บันทึกข้อมูลได้)'!U336</f>
        <v>769521</v>
      </c>
      <c r="V10" s="87">
        <f>'บัญชีคุมงบ(บันทึกข้อมูลได้)'!V336</f>
        <v>20107</v>
      </c>
    </row>
    <row r="11" spans="1:24">
      <c r="A11" s="4">
        <v>4</v>
      </c>
      <c r="B11" s="360" t="s">
        <v>21</v>
      </c>
      <c r="C11" s="361"/>
      <c r="D11" s="6">
        <f>'บัญชีคุมงบ(บันทึกข้อมูลได้)'!D374</f>
        <v>0</v>
      </c>
      <c r="E11" s="6">
        <f>'บัญชีคุมงบ(บันทึกข้อมูลได้)'!E374</f>
        <v>262373</v>
      </c>
      <c r="F11" s="6">
        <f>'บัญชีคุมงบ(บันทึกข้อมูลได้)'!F374</f>
        <v>94680.5</v>
      </c>
      <c r="G11" s="6">
        <f>'บัญชีคุมงบ(บันทึกข้อมูลได้)'!G374</f>
        <v>76320</v>
      </c>
      <c r="H11" s="6">
        <f>'บัญชีคุมงบ(บันทึกข้อมูลได้)'!H374</f>
        <v>158698</v>
      </c>
      <c r="I11" s="6">
        <f>'บัญชีคุมงบ(บันทึกข้อมูลได้)'!I374</f>
        <v>0</v>
      </c>
      <c r="J11" s="6">
        <f>'บัญชีคุมงบ(บันทึกข้อมูลได้)'!J374</f>
        <v>200176</v>
      </c>
      <c r="K11" s="6">
        <f>'บัญชีคุมงบ(บันทึกข้อมูลได้)'!K374</f>
        <v>62862</v>
      </c>
      <c r="L11" s="6">
        <f>'บัญชีคุมงบ(บันทึกข้อมูลได้)'!L374</f>
        <v>51031</v>
      </c>
      <c r="M11" s="6">
        <f>'บัญชีคุมงบ(บันทึกข้อมูลได้)'!M374</f>
        <v>124798</v>
      </c>
      <c r="N11" s="6">
        <f>'บัญชีคุมงบ(บันทึกข้อมูลได้)'!N374</f>
        <v>0</v>
      </c>
      <c r="O11" s="6">
        <f>'บัญชีคุมงบ(บันทึกข้อมูลได้)'!O374</f>
        <v>0</v>
      </c>
      <c r="P11" s="30">
        <f>'บัญชีคุมงบ(บันทึกข้อมูลได้)'!P374</f>
        <v>1387023</v>
      </c>
      <c r="Q11" s="30">
        <f>'บัญชีคุมงบ(บันทึกข้อมูลได้)'!Q374</f>
        <v>0</v>
      </c>
      <c r="R11" s="30">
        <f>'บัญชีคุมงบ(บันทึกข้อมูลได้)'!R374</f>
        <v>0</v>
      </c>
      <c r="S11" s="30">
        <f>'บัญชีคุมงบ(บันทึกข้อมูลได้)'!S374</f>
        <v>0</v>
      </c>
      <c r="T11" s="81">
        <f>'บัญชีคุมงบ(บันทึกข้อมูลได้)'!T374</f>
        <v>1387023</v>
      </c>
      <c r="U11" s="82">
        <f>'บัญชีคุมงบ(บันทึกข้อมูลได้)'!U374</f>
        <v>1030938.5</v>
      </c>
      <c r="V11" s="87">
        <f>'บัญชีคุมงบ(บันทึกข้อมูลได้)'!V374</f>
        <v>356084.5</v>
      </c>
    </row>
    <row r="12" spans="1:24" ht="23.4" customHeight="1">
      <c r="A12" s="5">
        <v>5</v>
      </c>
      <c r="B12" s="360" t="s">
        <v>433</v>
      </c>
      <c r="C12" s="361"/>
      <c r="D12" s="6">
        <f>'บัญชีคุมงบ(บันทึกข้อมูลได้)'!D390</f>
        <v>0</v>
      </c>
      <c r="E12" s="6">
        <f>'บัญชีคุมงบ(บันทึกข้อมูลได้)'!E390</f>
        <v>0</v>
      </c>
      <c r="F12" s="6">
        <f>'บัญชีคุมงบ(บันทึกข้อมูลได้)'!F390</f>
        <v>37007.800000000003</v>
      </c>
      <c r="G12" s="6">
        <f>'บัญชีคุมงบ(บันทึกข้อมูลได้)'!G390</f>
        <v>3600</v>
      </c>
      <c r="H12" s="6">
        <f>'บัญชีคุมงบ(บันทึกข้อมูลได้)'!H390</f>
        <v>5982</v>
      </c>
      <c r="I12" s="6">
        <f>'บัญชีคุมงบ(บันทึกข้อมูลได้)'!I390</f>
        <v>3230</v>
      </c>
      <c r="J12" s="6">
        <f>'บัญชีคุมงบ(บันทึกข้อมูลได้)'!J390</f>
        <v>0</v>
      </c>
      <c r="K12" s="6">
        <f>'บัญชีคุมงบ(บันทึกข้อมูลได้)'!K390</f>
        <v>0</v>
      </c>
      <c r="L12" s="6">
        <f>'บัญชีคุมงบ(บันทึกข้อมูลได้)'!L390</f>
        <v>0</v>
      </c>
      <c r="M12" s="6">
        <f>'บัญชีคุมงบ(บันทึกข้อมูลได้)'!M390</f>
        <v>0</v>
      </c>
      <c r="N12" s="6">
        <f>'บัญชีคุมงบ(บันทึกข้อมูลได้)'!N390</f>
        <v>2769</v>
      </c>
      <c r="O12" s="6">
        <f>'บัญชีคุมงบ(บันทึกข้อมูลได้)'!O390</f>
        <v>35000</v>
      </c>
      <c r="P12" s="30">
        <f>'บัญชีคุมงบ(บันทึกข้อมูลได้)'!P390</f>
        <v>184758</v>
      </c>
      <c r="Q12" s="30">
        <f>'บัญชีคุมงบ(บันทึกข้อมูลได้)'!Q390</f>
        <v>0</v>
      </c>
      <c r="R12" s="30">
        <f>'บัญชีคุมงบ(บันทึกข้อมูลได้)'!R390</f>
        <v>0</v>
      </c>
      <c r="S12" s="30">
        <f>'บัญชีคุมงบ(บันทึกข้อมูลได้)'!S390</f>
        <v>0</v>
      </c>
      <c r="T12" s="81">
        <f>'บัญชีคุมงบ(บันทึกข้อมูลได้)'!T390</f>
        <v>184758</v>
      </c>
      <c r="U12" s="82">
        <f>'บัญชีคุมงบ(บันทึกข้อมูลได้)'!U390</f>
        <v>87588.800000000003</v>
      </c>
      <c r="V12" s="87">
        <f>'บัญชีคุมงบ(บันทึกข้อมูลได้)'!V390</f>
        <v>97169.2</v>
      </c>
    </row>
    <row r="13" spans="1:24">
      <c r="A13" s="357" t="s">
        <v>365</v>
      </c>
      <c r="B13" s="358"/>
      <c r="C13" s="359"/>
      <c r="D13" s="75">
        <f>'บัญชีคุมงบ(บันทึกข้อมูลได้)'!D391</f>
        <v>0</v>
      </c>
      <c r="E13" s="76">
        <f>'บัญชีคุมงบ(บันทึกข้อมูลได้)'!E391</f>
        <v>314973</v>
      </c>
      <c r="F13" s="303">
        <f>'บัญชีคุมงบ(บันทึกข้อมูลได้)'!F391</f>
        <v>1317624.3</v>
      </c>
      <c r="G13" s="303">
        <f>'บัญชีคุมงบ(บันทึกข้อมูลได้)'!G391</f>
        <v>1891426</v>
      </c>
      <c r="H13" s="76">
        <f>'บัญชีคุมงบ(บันทึกข้อมูลได้)'!H391</f>
        <v>803940</v>
      </c>
      <c r="I13" s="85">
        <f>'บัญชีคุมงบ(บันทึกข้อมูลได้)'!I391</f>
        <v>158140</v>
      </c>
      <c r="J13" s="86">
        <f>'บัญชีคุมงบ(บันทึกข้อมูลได้)'!J391</f>
        <v>361711</v>
      </c>
      <c r="K13" s="76">
        <f>'บัญชีคุมงบ(บันทึกข้อมูลได้)'!K391</f>
        <v>1088013</v>
      </c>
      <c r="L13" s="76">
        <f>'บัญชีคุมงบ(บันทึกข้อมูลได้)'!L391</f>
        <v>771513</v>
      </c>
      <c r="M13" s="303">
        <f>'บัญชีคุมงบ(บันทึกข้อมูลได้)'!M391</f>
        <v>1794174</v>
      </c>
      <c r="N13" s="76">
        <f>'บัญชีคุมงบ(บันทึกข้อมูลได้)'!N391</f>
        <v>142461</v>
      </c>
      <c r="O13" s="77">
        <f>'บัญชีคุมงบ(บันทึกข้อมูลได้)'!O391</f>
        <v>135000</v>
      </c>
      <c r="P13" s="78">
        <f>'บัญชีคุมงบ(บันทึกข้อมูลได้)'!P391</f>
        <v>5803629</v>
      </c>
      <c r="Q13" s="79">
        <f>'บัญชีคุมงบ(บันทึกข้อมูลได้)'!Q391</f>
        <v>1739253</v>
      </c>
      <c r="R13" s="313">
        <f>'บัญชีคุมงบ(บันทึกข้อมูลได้)'!R391</f>
        <v>1906437</v>
      </c>
      <c r="S13" s="80">
        <f>'บัญชีคุมงบ(บันทึกข้อมูลได้)'!S391</f>
        <v>0</v>
      </c>
      <c r="T13" s="79">
        <f>'บัญชีคุมงบ(บันทึกข้อมูลได้)'!T391</f>
        <v>9449319</v>
      </c>
      <c r="U13" s="83">
        <f>'บัญชีคุมงบ(บันทึกข้อมูลได้)'!U391</f>
        <v>8778975.3000000007</v>
      </c>
      <c r="V13" s="314">
        <f>'บัญชีคุมงบ(บันทึกข้อมูลได้)'!V391</f>
        <v>670343.69999999925</v>
      </c>
      <c r="W13" s="2">
        <f>'บัญชีคุมงบ(บันทึกข้อมูลได้)'!W391</f>
        <v>0</v>
      </c>
      <c r="X13" s="2">
        <f>'บัญชีคุมงบ(บันทึกข้อมูลได้)'!X391</f>
        <v>0</v>
      </c>
    </row>
    <row r="14" spans="1:24">
      <c r="A14" s="7"/>
      <c r="B14" s="7"/>
      <c r="C14" s="7"/>
      <c r="D14" s="12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12"/>
      <c r="P14" s="10"/>
      <c r="Q14" s="9"/>
      <c r="R14" s="8"/>
      <c r="S14" s="8"/>
      <c r="T14" s="9"/>
      <c r="U14" s="11"/>
      <c r="V14" s="8"/>
    </row>
    <row r="15" spans="1:24">
      <c r="A15" s="7"/>
      <c r="B15" s="7"/>
      <c r="C15" s="7"/>
      <c r="D15" s="12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12"/>
      <c r="P15" s="10"/>
      <c r="Q15" s="9"/>
      <c r="R15" s="8"/>
      <c r="S15" s="8"/>
      <c r="T15" s="9"/>
      <c r="U15" s="11"/>
      <c r="V15" s="8"/>
    </row>
    <row r="16" spans="1:24">
      <c r="A16" s="7"/>
      <c r="B16" s="7"/>
      <c r="C16" s="7"/>
      <c r="D16" s="12"/>
      <c r="E16" s="25"/>
      <c r="F16" s="25"/>
      <c r="G16" s="25"/>
      <c r="H16" s="25" t="s">
        <v>19</v>
      </c>
      <c r="I16" s="25"/>
      <c r="J16" s="25"/>
      <c r="K16" s="25"/>
      <c r="L16" s="25"/>
      <c r="M16" s="25"/>
      <c r="N16" s="25"/>
      <c r="O16" s="12"/>
      <c r="P16" s="10"/>
      <c r="Q16" s="9"/>
      <c r="R16" s="8"/>
      <c r="S16" s="8"/>
      <c r="T16" s="9"/>
      <c r="U16" s="11"/>
      <c r="V16" s="8"/>
    </row>
    <row r="17" spans="1:26">
      <c r="A17" s="7"/>
      <c r="B17" s="7"/>
      <c r="C17" s="7"/>
      <c r="D17" s="12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2"/>
      <c r="P17" s="10"/>
      <c r="Q17" s="9"/>
      <c r="R17" s="8"/>
      <c r="S17" s="8"/>
      <c r="T17" s="9"/>
      <c r="U17" s="11"/>
      <c r="V17" s="8"/>
    </row>
    <row r="18" spans="1:26">
      <c r="C18" s="24"/>
      <c r="J18" s="25"/>
      <c r="K18" s="26"/>
      <c r="L18" s="26"/>
      <c r="M18" s="26"/>
      <c r="N18" s="26"/>
      <c r="O18" s="12"/>
      <c r="P18" s="10"/>
      <c r="Q18" s="9"/>
      <c r="R18" s="8"/>
      <c r="S18" s="8"/>
      <c r="T18" s="9"/>
      <c r="U18" s="11"/>
      <c r="V18" s="8"/>
    </row>
    <row r="19" spans="1:26">
      <c r="C19" s="7"/>
      <c r="D19" s="35"/>
      <c r="E19" s="35"/>
      <c r="F19" s="35"/>
      <c r="G19" s="35"/>
      <c r="H19" s="35"/>
      <c r="I19" s="35"/>
      <c r="J19" s="25"/>
      <c r="K19" s="27"/>
      <c r="L19" s="27"/>
      <c r="M19" s="28"/>
      <c r="N19" s="28"/>
      <c r="O19" s="12"/>
      <c r="P19" s="10"/>
      <c r="Q19" s="9"/>
      <c r="R19" s="8"/>
      <c r="S19" s="8"/>
      <c r="T19" s="9"/>
      <c r="U19" s="11"/>
      <c r="V19" s="8"/>
    </row>
    <row r="20" spans="1:26">
      <c r="C20" s="24"/>
      <c r="D20" s="31"/>
      <c r="E20" s="32"/>
      <c r="F20" s="36"/>
      <c r="G20" s="36"/>
      <c r="H20" s="37"/>
      <c r="I20" s="37"/>
      <c r="J20" s="29"/>
      <c r="K20" s="29"/>
      <c r="L20" s="25"/>
      <c r="M20" s="25"/>
      <c r="N20" s="25"/>
      <c r="O20" s="12"/>
      <c r="P20" s="10"/>
      <c r="Q20" s="9"/>
      <c r="R20" s="8"/>
      <c r="S20" s="8"/>
      <c r="T20" s="9"/>
      <c r="U20" s="11"/>
      <c r="V20" s="8"/>
      <c r="W20" s="7"/>
      <c r="X20" s="7"/>
    </row>
    <row r="21" spans="1:26" ht="24">
      <c r="C21" s="24"/>
      <c r="D21" s="31"/>
      <c r="E21" s="32"/>
      <c r="F21" s="33"/>
      <c r="G21" s="33"/>
      <c r="H21" s="34"/>
      <c r="I21" s="34"/>
      <c r="J21" s="25"/>
      <c r="K21" s="25"/>
      <c r="L21" s="25"/>
      <c r="M21" s="25"/>
      <c r="N21" s="25"/>
      <c r="O21" s="12"/>
      <c r="P21" s="10"/>
      <c r="Q21" s="9"/>
      <c r="R21" s="8"/>
      <c r="S21" s="8"/>
      <c r="T21" s="9"/>
      <c r="U21" s="11"/>
      <c r="V21" s="8"/>
      <c r="W21" s="16"/>
      <c r="X21" s="17"/>
    </row>
    <row r="22" spans="1:26" ht="22.8">
      <c r="C22" s="24"/>
      <c r="D22" s="38"/>
      <c r="E22" s="35"/>
      <c r="F22" s="39"/>
      <c r="G22" s="39"/>
      <c r="H22" s="40"/>
      <c r="I22" s="40"/>
      <c r="J22" s="23"/>
      <c r="K22" s="23"/>
      <c r="L22" s="25"/>
      <c r="M22" s="25"/>
      <c r="N22" s="25"/>
      <c r="O22" s="12"/>
      <c r="P22" s="10"/>
      <c r="Q22" s="9"/>
      <c r="R22" s="8"/>
      <c r="S22" s="8"/>
      <c r="T22" s="9"/>
      <c r="U22" s="11"/>
      <c r="V22" s="8"/>
      <c r="W22" s="356"/>
      <c r="Y22" s="18"/>
    </row>
    <row r="23" spans="1:26">
      <c r="A23" s="7"/>
      <c r="B23" s="7"/>
      <c r="C23" s="7"/>
      <c r="D23" s="12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12"/>
      <c r="P23" s="10"/>
      <c r="Q23" s="9"/>
      <c r="R23" s="8"/>
      <c r="S23" s="8"/>
      <c r="T23" s="9"/>
      <c r="U23" s="11"/>
      <c r="V23" s="8"/>
      <c r="W23" s="356"/>
      <c r="X23" s="19"/>
      <c r="Y23" s="355"/>
      <c r="Z23" s="355"/>
    </row>
    <row r="24" spans="1:26" ht="24">
      <c r="A24" s="7"/>
      <c r="B24" s="7"/>
      <c r="C24" s="7"/>
      <c r="D24" s="12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12"/>
      <c r="P24" s="10"/>
      <c r="Q24" s="9"/>
      <c r="R24" s="8"/>
      <c r="S24" s="8"/>
      <c r="T24" s="9"/>
      <c r="U24" s="11"/>
      <c r="V24" s="8"/>
      <c r="W24" s="20"/>
    </row>
    <row r="25" spans="1:26">
      <c r="A25" s="7"/>
      <c r="B25" s="7"/>
      <c r="C25" s="7"/>
      <c r="D25" s="12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12"/>
      <c r="P25" s="10"/>
      <c r="Q25" s="9"/>
      <c r="R25" s="8"/>
      <c r="S25" s="8"/>
      <c r="T25" s="9"/>
      <c r="U25" s="11"/>
      <c r="V25" s="8"/>
    </row>
    <row r="26" spans="1:26" ht="24">
      <c r="A26" s="7"/>
      <c r="B26" s="7"/>
      <c r="C26" s="7"/>
      <c r="D26" s="12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12"/>
      <c r="P26" s="10"/>
      <c r="Q26" s="9"/>
      <c r="R26" s="8"/>
      <c r="S26" s="8"/>
      <c r="T26" s="9"/>
      <c r="U26" s="11"/>
      <c r="V26" s="8"/>
      <c r="W26" s="21"/>
      <c r="X26" s="20"/>
      <c r="Y26" s="18"/>
    </row>
    <row r="27" spans="1:26" ht="24">
      <c r="X27" s="20"/>
      <c r="Y27" s="18"/>
    </row>
    <row r="30" spans="1:26">
      <c r="W30" s="1"/>
      <c r="X30" s="1"/>
    </row>
    <row r="31" spans="1:26" ht="15.75" customHeight="1">
      <c r="W31" s="3"/>
      <c r="X31" s="3"/>
    </row>
    <row r="32" spans="1:26" ht="15.75" customHeight="1">
      <c r="W32" s="3"/>
      <c r="X32" s="3"/>
    </row>
    <row r="33" spans="23:24" ht="15.75" customHeight="1">
      <c r="W33" s="3"/>
      <c r="X33" s="3"/>
    </row>
    <row r="34" spans="23:24" ht="15.75" customHeight="1">
      <c r="W34" s="3"/>
      <c r="X34" s="3"/>
    </row>
    <row r="35" spans="23:24" ht="15.75" customHeight="1">
      <c r="W35" s="3"/>
      <c r="X35" s="3"/>
    </row>
    <row r="36" spans="23:24" ht="15.75" customHeight="1">
      <c r="W36" s="3"/>
      <c r="X36" s="3"/>
    </row>
    <row r="37" spans="23:24" ht="18.75" customHeight="1"/>
    <row r="38" spans="23:24" ht="18.75" customHeight="1"/>
    <row r="39" spans="23:24" ht="18.75" customHeight="1">
      <c r="W39" s="73"/>
    </row>
    <row r="43" spans="23:24" ht="21" customHeight="1"/>
    <row r="45" spans="23:24" ht="44.4" customHeight="1"/>
    <row r="48" spans="23:24" ht="18.75" customHeight="1"/>
    <row r="49" ht="18.75" customHeight="1"/>
    <row r="50" ht="18.75" customHeight="1"/>
    <row r="53" ht="21" customHeight="1"/>
    <row r="56" ht="42.6" customHeight="1"/>
  </sheetData>
  <mergeCells count="32">
    <mergeCell ref="Y23:Z23"/>
    <mergeCell ref="W22:W23"/>
    <mergeCell ref="A13:C13"/>
    <mergeCell ref="B8:C8"/>
    <mergeCell ref="B9:C9"/>
    <mergeCell ref="B10:C10"/>
    <mergeCell ref="B11:C11"/>
    <mergeCell ref="B12:C12"/>
    <mergeCell ref="J5:L5"/>
    <mergeCell ref="M5:O5"/>
    <mergeCell ref="D6:F6"/>
    <mergeCell ref="G6:I6"/>
    <mergeCell ref="J6:L6"/>
    <mergeCell ref="M6:O6"/>
    <mergeCell ref="D5:F5"/>
    <mergeCell ref="G5:I5"/>
    <mergeCell ref="A1:V1"/>
    <mergeCell ref="A2:A7"/>
    <mergeCell ref="B2:C7"/>
    <mergeCell ref="D2:I2"/>
    <mergeCell ref="J2:O2"/>
    <mergeCell ref="P2:P7"/>
    <mergeCell ref="Q2:Q7"/>
    <mergeCell ref="R2:R7"/>
    <mergeCell ref="S2:S7"/>
    <mergeCell ref="T2:T7"/>
    <mergeCell ref="U2:U7"/>
    <mergeCell ref="V2:V7"/>
    <mergeCell ref="D3:I3"/>
    <mergeCell ref="J3:O3"/>
    <mergeCell ref="D4:I4"/>
    <mergeCell ref="J4:O4"/>
  </mergeCells>
  <pageMargins left="0.11811023622047245" right="0.11811023622047245" top="0.78740157480314965" bottom="0.59055118110236227" header="0.31496062992125984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B050"/>
    <pageSetUpPr fitToPage="1"/>
  </sheetPr>
  <dimension ref="A1:Y410"/>
  <sheetViews>
    <sheetView showGridLines="0" zoomScale="90" zoomScaleNormal="90" zoomScaleSheetLayoutView="100" workbookViewId="0">
      <pane ySplit="6" topLeftCell="A7" activePane="bottomLeft" state="frozen"/>
      <selection pane="bottomLeft" activeCell="I11" sqref="I11"/>
    </sheetView>
  </sheetViews>
  <sheetFormatPr defaultColWidth="9.109375" defaultRowHeight="21"/>
  <cols>
    <col min="1" max="1" width="3.6640625" style="2" customWidth="1"/>
    <col min="2" max="2" width="6.77734375" style="2" customWidth="1"/>
    <col min="3" max="3" width="31.109375" style="2" customWidth="1"/>
    <col min="4" max="6" width="9.44140625" style="2" bestFit="1" customWidth="1"/>
    <col min="7" max="7" width="6.77734375" style="2" bestFit="1" customWidth="1"/>
    <col min="8" max="8" width="6.109375" style="2" bestFit="1" customWidth="1"/>
    <col min="9" max="9" width="6.44140625" style="2" bestFit="1" customWidth="1"/>
    <col min="10" max="10" width="6.109375" style="2" bestFit="1" customWidth="1"/>
    <col min="11" max="11" width="6.21875" style="2" bestFit="1" customWidth="1"/>
    <col min="12" max="12" width="5.88671875" style="2" bestFit="1" customWidth="1"/>
    <col min="13" max="13" width="6.77734375" style="2" bestFit="1" customWidth="1"/>
    <col min="14" max="14" width="6.109375" style="2" bestFit="1" customWidth="1"/>
    <col min="15" max="15" width="6.21875" style="2" bestFit="1" customWidth="1"/>
    <col min="16" max="16" width="8.44140625" style="2" customWidth="1"/>
    <col min="17" max="17" width="7.109375" style="2" customWidth="1"/>
    <col min="18" max="18" width="7.77734375" style="2" customWidth="1"/>
    <col min="19" max="19" width="5.88671875" style="2" customWidth="1"/>
    <col min="20" max="20" width="9.33203125" style="2" customWidth="1"/>
    <col min="21" max="21" width="7.6640625" style="2" customWidth="1"/>
    <col min="22" max="22" width="8.77734375" style="2" customWidth="1"/>
    <col min="23" max="23" width="15.33203125" style="2" customWidth="1"/>
    <col min="24" max="24" width="24.33203125" style="22" customWidth="1"/>
    <col min="25" max="16384" width="9.109375" style="2"/>
  </cols>
  <sheetData>
    <row r="1" spans="1:25" ht="27.6" thickBot="1">
      <c r="A1" s="436" t="s">
        <v>439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7"/>
      <c r="O1" s="437"/>
      <c r="P1" s="437"/>
      <c r="Q1" s="437"/>
      <c r="R1" s="437"/>
      <c r="S1" s="437"/>
      <c r="T1" s="437"/>
      <c r="U1" s="437"/>
      <c r="V1" s="437"/>
      <c r="W1" s="437"/>
      <c r="X1" s="438"/>
      <c r="Y1" s="1"/>
    </row>
    <row r="2" spans="1:25" ht="18.75" customHeight="1" thickBot="1">
      <c r="A2" s="416" t="s">
        <v>0</v>
      </c>
      <c r="B2" s="416" t="s">
        <v>16</v>
      </c>
      <c r="C2" s="417" t="s">
        <v>12</v>
      </c>
      <c r="D2" s="417" t="s">
        <v>1</v>
      </c>
      <c r="E2" s="417"/>
      <c r="F2" s="417"/>
      <c r="G2" s="417"/>
      <c r="H2" s="417"/>
      <c r="I2" s="417"/>
      <c r="J2" s="417" t="s">
        <v>1</v>
      </c>
      <c r="K2" s="417"/>
      <c r="L2" s="417"/>
      <c r="M2" s="417"/>
      <c r="N2" s="417"/>
      <c r="O2" s="417"/>
      <c r="P2" s="416" t="s">
        <v>2</v>
      </c>
      <c r="Q2" s="416" t="s">
        <v>4</v>
      </c>
      <c r="R2" s="416" t="s">
        <v>3</v>
      </c>
      <c r="S2" s="416" t="s">
        <v>15</v>
      </c>
      <c r="T2" s="416" t="s">
        <v>5</v>
      </c>
      <c r="U2" s="416" t="s">
        <v>6</v>
      </c>
      <c r="V2" s="439" t="s">
        <v>7</v>
      </c>
      <c r="W2" s="412" t="s">
        <v>48</v>
      </c>
      <c r="X2" s="416" t="s">
        <v>14</v>
      </c>
      <c r="Y2" s="3"/>
    </row>
    <row r="3" spans="1:25" ht="15" customHeight="1" thickBot="1">
      <c r="A3" s="416"/>
      <c r="B3" s="416"/>
      <c r="C3" s="417"/>
      <c r="D3" s="417" t="s">
        <v>473</v>
      </c>
      <c r="E3" s="417"/>
      <c r="F3" s="417"/>
      <c r="G3" s="417"/>
      <c r="H3" s="417"/>
      <c r="I3" s="417"/>
      <c r="J3" s="417" t="s">
        <v>474</v>
      </c>
      <c r="K3" s="417"/>
      <c r="L3" s="417"/>
      <c r="M3" s="417"/>
      <c r="N3" s="417"/>
      <c r="O3" s="417"/>
      <c r="P3" s="416"/>
      <c r="Q3" s="416"/>
      <c r="R3" s="416"/>
      <c r="S3" s="416"/>
      <c r="T3" s="416"/>
      <c r="U3" s="416"/>
      <c r="V3" s="439"/>
      <c r="W3" s="412"/>
      <c r="X3" s="416"/>
      <c r="Y3" s="3"/>
    </row>
    <row r="4" spans="1:25" ht="15" customHeight="1" thickBot="1">
      <c r="A4" s="416"/>
      <c r="B4" s="416"/>
      <c r="C4" s="417"/>
      <c r="D4" s="417" t="s">
        <v>8</v>
      </c>
      <c r="E4" s="417"/>
      <c r="F4" s="417"/>
      <c r="G4" s="417" t="s">
        <v>9</v>
      </c>
      <c r="H4" s="417"/>
      <c r="I4" s="417"/>
      <c r="J4" s="417" t="s">
        <v>10</v>
      </c>
      <c r="K4" s="417"/>
      <c r="L4" s="417"/>
      <c r="M4" s="417" t="s">
        <v>11</v>
      </c>
      <c r="N4" s="417"/>
      <c r="O4" s="417"/>
      <c r="P4" s="416"/>
      <c r="Q4" s="416"/>
      <c r="R4" s="416"/>
      <c r="S4" s="416"/>
      <c r="T4" s="416"/>
      <c r="U4" s="416"/>
      <c r="V4" s="439"/>
      <c r="W4" s="412"/>
      <c r="X4" s="416"/>
      <c r="Y4" s="3"/>
    </row>
    <row r="5" spans="1:25" ht="15" customHeight="1" thickBot="1">
      <c r="A5" s="416"/>
      <c r="B5" s="416"/>
      <c r="C5" s="417"/>
      <c r="D5" s="417" t="s">
        <v>475</v>
      </c>
      <c r="E5" s="417"/>
      <c r="F5" s="417"/>
      <c r="G5" s="417" t="s">
        <v>476</v>
      </c>
      <c r="H5" s="417"/>
      <c r="I5" s="417"/>
      <c r="J5" s="417" t="s">
        <v>477</v>
      </c>
      <c r="K5" s="417"/>
      <c r="L5" s="417"/>
      <c r="M5" s="417" t="s">
        <v>487</v>
      </c>
      <c r="N5" s="417"/>
      <c r="O5" s="417"/>
      <c r="P5" s="416"/>
      <c r="Q5" s="416"/>
      <c r="R5" s="416"/>
      <c r="S5" s="416"/>
      <c r="T5" s="416"/>
      <c r="U5" s="416"/>
      <c r="V5" s="439"/>
      <c r="W5" s="412"/>
      <c r="X5" s="416"/>
      <c r="Y5" s="3"/>
    </row>
    <row r="6" spans="1:25" ht="21.6" thickBot="1">
      <c r="A6" s="416"/>
      <c r="B6" s="416"/>
      <c r="C6" s="417"/>
      <c r="D6" s="99" t="s">
        <v>478</v>
      </c>
      <c r="E6" s="99" t="s">
        <v>479</v>
      </c>
      <c r="F6" s="99" t="s">
        <v>480</v>
      </c>
      <c r="G6" s="99" t="s">
        <v>481</v>
      </c>
      <c r="H6" s="99" t="s">
        <v>482</v>
      </c>
      <c r="I6" s="310">
        <v>24716</v>
      </c>
      <c r="J6" s="99" t="s">
        <v>483</v>
      </c>
      <c r="K6" s="99" t="s">
        <v>484</v>
      </c>
      <c r="L6" s="99" t="s">
        <v>485</v>
      </c>
      <c r="M6" s="99" t="s">
        <v>486</v>
      </c>
      <c r="N6" s="99" t="s">
        <v>488</v>
      </c>
      <c r="O6" s="99" t="s">
        <v>489</v>
      </c>
      <c r="P6" s="416"/>
      <c r="Q6" s="416"/>
      <c r="R6" s="416"/>
      <c r="S6" s="416"/>
      <c r="T6" s="416"/>
      <c r="U6" s="416"/>
      <c r="V6" s="439"/>
      <c r="W6" s="412"/>
      <c r="X6" s="416"/>
      <c r="Y6" s="3"/>
    </row>
    <row r="7" spans="1:25" s="105" customFormat="1" ht="24">
      <c r="A7" s="418" t="s">
        <v>20</v>
      </c>
      <c r="B7" s="434"/>
      <c r="C7" s="434"/>
      <c r="D7" s="143"/>
      <c r="E7" s="143"/>
      <c r="F7" s="143"/>
      <c r="G7" s="143"/>
      <c r="H7" s="143"/>
      <c r="I7" s="143"/>
      <c r="J7" s="143"/>
      <c r="K7" s="144"/>
      <c r="L7" s="143"/>
      <c r="M7" s="144"/>
      <c r="N7" s="143"/>
      <c r="O7" s="143"/>
      <c r="P7" s="144"/>
      <c r="Q7" s="144"/>
      <c r="R7" s="144"/>
      <c r="S7" s="144"/>
      <c r="T7" s="145"/>
      <c r="U7" s="146"/>
      <c r="V7" s="147"/>
      <c r="W7" s="148"/>
      <c r="X7" s="149"/>
    </row>
    <row r="8" spans="1:25" s="105" customFormat="1">
      <c r="A8" s="435" t="s">
        <v>55</v>
      </c>
      <c r="B8" s="435"/>
      <c r="C8" s="435"/>
      <c r="D8" s="100"/>
      <c r="E8" s="100"/>
      <c r="F8" s="100"/>
      <c r="G8" s="100"/>
      <c r="H8" s="100"/>
      <c r="I8" s="100"/>
      <c r="J8" s="100"/>
      <c r="K8" s="101"/>
      <c r="L8" s="100"/>
      <c r="M8" s="101"/>
      <c r="N8" s="100"/>
      <c r="O8" s="100"/>
      <c r="P8" s="101"/>
      <c r="Q8" s="101"/>
      <c r="R8" s="101"/>
      <c r="S8" s="101"/>
      <c r="T8" s="102"/>
      <c r="U8" s="103"/>
      <c r="V8" s="104"/>
      <c r="W8" s="96"/>
      <c r="X8" s="95"/>
    </row>
    <row r="9" spans="1:25" s="105" customFormat="1">
      <c r="A9" s="426" t="s">
        <v>56</v>
      </c>
      <c r="B9" s="427"/>
      <c r="C9" s="411"/>
      <c r="D9" s="100"/>
      <c r="E9" s="100"/>
      <c r="F9" s="100"/>
      <c r="G9" s="100"/>
      <c r="H9" s="100"/>
      <c r="I9" s="100"/>
      <c r="J9" s="100"/>
      <c r="K9" s="101"/>
      <c r="L9" s="100"/>
      <c r="M9" s="101"/>
      <c r="N9" s="100"/>
      <c r="O9" s="100"/>
      <c r="P9" s="101"/>
      <c r="Q9" s="101"/>
      <c r="R9" s="101"/>
      <c r="S9" s="101"/>
      <c r="T9" s="102"/>
      <c r="U9" s="103"/>
      <c r="V9" s="104"/>
      <c r="W9" s="96"/>
      <c r="X9" s="95"/>
    </row>
    <row r="10" spans="1:25" s="105" customFormat="1">
      <c r="A10" s="107">
        <v>1</v>
      </c>
      <c r="B10" s="97"/>
      <c r="C10" s="108" t="s">
        <v>53</v>
      </c>
      <c r="D10" s="100"/>
      <c r="E10" s="100"/>
      <c r="F10" s="100">
        <v>11920</v>
      </c>
      <c r="G10" s="100">
        <v>26800</v>
      </c>
      <c r="H10" s="100">
        <v>37420</v>
      </c>
      <c r="I10" s="100">
        <v>16520</v>
      </c>
      <c r="J10" s="100"/>
      <c r="K10" s="101">
        <v>39500</v>
      </c>
      <c r="L10" s="100">
        <v>25300</v>
      </c>
      <c r="M10" s="101">
        <v>18409</v>
      </c>
      <c r="N10" s="101">
        <v>15300</v>
      </c>
      <c r="O10" s="100"/>
      <c r="P10" s="101">
        <v>200000</v>
      </c>
      <c r="Q10" s="101"/>
      <c r="R10" s="101"/>
      <c r="S10" s="101"/>
      <c r="T10" s="109">
        <f>P10+Q10+R10+S10</f>
        <v>200000</v>
      </c>
      <c r="U10" s="110">
        <f>D10+E10+F10+G10+H10+I10+J10+K10+L10+M10+N10+O10</f>
        <v>191169</v>
      </c>
      <c r="V10" s="111">
        <f>T10-U10</f>
        <v>8831</v>
      </c>
      <c r="W10" s="96"/>
      <c r="X10" s="116" t="s">
        <v>393</v>
      </c>
    </row>
    <row r="11" spans="1:25" s="105" customFormat="1">
      <c r="A11" s="107">
        <v>2</v>
      </c>
      <c r="B11" s="97"/>
      <c r="C11" s="108" t="s">
        <v>54</v>
      </c>
      <c r="D11" s="100"/>
      <c r="E11" s="100"/>
      <c r="F11" s="100"/>
      <c r="G11" s="100"/>
      <c r="H11" s="100"/>
      <c r="I11" s="100"/>
      <c r="J11" s="100"/>
      <c r="K11" s="315"/>
      <c r="L11" s="100">
        <v>355553</v>
      </c>
      <c r="M11" s="101"/>
      <c r="N11" s="100"/>
      <c r="O11" s="100"/>
      <c r="P11" s="101">
        <v>500000</v>
      </c>
      <c r="Q11" s="101"/>
      <c r="R11" s="101"/>
      <c r="S11" s="101"/>
      <c r="T11" s="109">
        <f>P11+Q11+R11+S11</f>
        <v>500000</v>
      </c>
      <c r="U11" s="110">
        <f>D11+E11+F11+G11+H11+I11+J11+K11+L11+M11+N11+O11</f>
        <v>355553</v>
      </c>
      <c r="V11" s="111">
        <f>T11-U11</f>
        <v>144447</v>
      </c>
      <c r="W11" s="96"/>
      <c r="X11" s="116" t="s">
        <v>393</v>
      </c>
    </row>
    <row r="12" spans="1:25" s="105" customFormat="1">
      <c r="A12" s="440" t="s">
        <v>75</v>
      </c>
      <c r="B12" s="441"/>
      <c r="C12" s="442"/>
      <c r="D12" s="100"/>
      <c r="E12" s="100"/>
      <c r="F12" s="100"/>
      <c r="G12" s="100"/>
      <c r="H12" s="100"/>
      <c r="I12" s="100"/>
      <c r="J12" s="100"/>
      <c r="K12" s="101"/>
      <c r="L12" s="100"/>
      <c r="M12" s="101"/>
      <c r="N12" s="100"/>
      <c r="O12" s="100"/>
      <c r="P12" s="101"/>
      <c r="Q12" s="101"/>
      <c r="R12" s="101"/>
      <c r="S12" s="101"/>
      <c r="T12" s="109"/>
      <c r="U12" s="110"/>
      <c r="V12" s="111"/>
      <c r="W12" s="96"/>
      <c r="X12" s="116"/>
    </row>
    <row r="13" spans="1:25" s="105" customFormat="1">
      <c r="A13" s="107">
        <v>1</v>
      </c>
      <c r="B13" s="97"/>
      <c r="C13" s="108" t="s">
        <v>57</v>
      </c>
      <c r="D13" s="100"/>
      <c r="E13" s="100"/>
      <c r="F13" s="100"/>
      <c r="G13" s="100"/>
      <c r="H13" s="100">
        <v>3304</v>
      </c>
      <c r="I13" s="100"/>
      <c r="J13" s="100"/>
      <c r="K13" s="101">
        <v>2655</v>
      </c>
      <c r="L13" s="100"/>
      <c r="M13" s="101"/>
      <c r="N13" s="100"/>
      <c r="O13" s="100"/>
      <c r="P13" s="101">
        <v>12100</v>
      </c>
      <c r="Q13" s="101"/>
      <c r="R13" s="101"/>
      <c r="S13" s="101"/>
      <c r="T13" s="109">
        <f t="shared" ref="T13" si="0">P13+Q13+R13+S13</f>
        <v>12100</v>
      </c>
      <c r="U13" s="110">
        <f t="shared" ref="U13" si="1">D13+E13+F13+G13+H13+I13+J13+K13+L13+M13+N13+O13</f>
        <v>5959</v>
      </c>
      <c r="V13" s="111">
        <f t="shared" ref="V13" si="2">T13-U13</f>
        <v>6141</v>
      </c>
      <c r="W13" s="96"/>
      <c r="X13" s="304" t="s">
        <v>394</v>
      </c>
    </row>
    <row r="14" spans="1:25" s="105" customFormat="1">
      <c r="A14" s="429" t="s">
        <v>59</v>
      </c>
      <c r="B14" s="429"/>
      <c r="C14" s="429"/>
      <c r="D14" s="100"/>
      <c r="E14" s="100"/>
      <c r="F14" s="100"/>
      <c r="G14" s="100"/>
      <c r="H14" s="100"/>
      <c r="I14" s="100"/>
      <c r="J14" s="100"/>
      <c r="K14" s="101"/>
      <c r="L14" s="100"/>
      <c r="M14" s="101"/>
      <c r="N14" s="100"/>
      <c r="O14" s="100"/>
      <c r="P14" s="101"/>
      <c r="Q14" s="101"/>
      <c r="R14" s="101"/>
      <c r="S14" s="101"/>
      <c r="T14" s="102"/>
      <c r="U14" s="103"/>
      <c r="V14" s="104"/>
      <c r="W14" s="96"/>
      <c r="X14" s="95"/>
    </row>
    <row r="15" spans="1:25" s="105" customFormat="1" ht="84">
      <c r="A15" s="107">
        <v>1</v>
      </c>
      <c r="B15" s="120"/>
      <c r="C15" s="113" t="s">
        <v>438</v>
      </c>
      <c r="D15" s="100"/>
      <c r="E15" s="100"/>
      <c r="F15" s="100"/>
      <c r="G15" s="100">
        <v>20250</v>
      </c>
      <c r="H15" s="100">
        <v>37710</v>
      </c>
      <c r="I15" s="100"/>
      <c r="J15" s="100"/>
      <c r="K15" s="101">
        <v>29194</v>
      </c>
      <c r="L15" s="100">
        <v>6616</v>
      </c>
      <c r="M15" s="101"/>
      <c r="N15" s="100"/>
      <c r="O15" s="100"/>
      <c r="P15" s="101"/>
      <c r="Q15" s="101"/>
      <c r="R15" s="101">
        <v>93770</v>
      </c>
      <c r="S15" s="101"/>
      <c r="T15" s="109">
        <f>P15+Q15+R15+S15</f>
        <v>93770</v>
      </c>
      <c r="U15" s="110">
        <f>D15+E15+F15+G15+H15+I15+J15+K15+L15+M15+N15+O15</f>
        <v>93770</v>
      </c>
      <c r="V15" s="111">
        <f>T15-U15</f>
        <v>0</v>
      </c>
      <c r="W15" s="96"/>
      <c r="X15" s="307" t="s">
        <v>395</v>
      </c>
    </row>
    <row r="16" spans="1:25" s="105" customFormat="1" ht="63">
      <c r="A16" s="107">
        <v>2</v>
      </c>
      <c r="B16" s="120"/>
      <c r="C16" s="114" t="s">
        <v>61</v>
      </c>
      <c r="D16" s="100"/>
      <c r="E16" s="100"/>
      <c r="F16" s="100"/>
      <c r="G16" s="100"/>
      <c r="H16" s="100"/>
      <c r="I16" s="100"/>
      <c r="J16" s="100"/>
      <c r="K16" s="101">
        <v>50000</v>
      </c>
      <c r="L16" s="100"/>
      <c r="M16" s="101"/>
      <c r="N16" s="100"/>
      <c r="O16" s="100"/>
      <c r="P16" s="101">
        <v>50000</v>
      </c>
      <c r="Q16" s="101"/>
      <c r="R16" s="101"/>
      <c r="S16" s="101"/>
      <c r="T16" s="109">
        <f>P16+Q16+R16+S16</f>
        <v>50000</v>
      </c>
      <c r="U16" s="110">
        <f>D16+E16+F16+G16+H16+I16+J16+K16+L16+M16+N16+O16</f>
        <v>50000</v>
      </c>
      <c r="V16" s="111">
        <f>T16-U16</f>
        <v>0</v>
      </c>
      <c r="W16" s="96"/>
      <c r="X16" s="307" t="s">
        <v>393</v>
      </c>
    </row>
    <row r="17" spans="1:24" s="105" customFormat="1" ht="63">
      <c r="A17" s="107">
        <v>3</v>
      </c>
      <c r="B17" s="120"/>
      <c r="C17" s="113" t="s">
        <v>62</v>
      </c>
      <c r="D17" s="100"/>
      <c r="E17" s="100"/>
      <c r="F17" s="100"/>
      <c r="G17" s="100">
        <v>92237</v>
      </c>
      <c r="H17" s="100"/>
      <c r="I17" s="100"/>
      <c r="J17" s="100"/>
      <c r="K17" s="101">
        <v>90625</v>
      </c>
      <c r="L17" s="100"/>
      <c r="M17" s="101"/>
      <c r="N17" s="100"/>
      <c r="O17" s="100"/>
      <c r="P17" s="101">
        <v>182862</v>
      </c>
      <c r="Q17" s="101"/>
      <c r="R17" s="101"/>
      <c r="S17" s="101"/>
      <c r="T17" s="109">
        <f>P17+Q17+R17+S17</f>
        <v>182862</v>
      </c>
      <c r="U17" s="110">
        <f>D17+E17+F17+G17+H17+I17+J17+K17+L17+M17+N17+O17</f>
        <v>182862</v>
      </c>
      <c r="V17" s="111">
        <f>T17-U17</f>
        <v>0</v>
      </c>
      <c r="W17" s="96"/>
      <c r="X17" s="307" t="s">
        <v>393</v>
      </c>
    </row>
    <row r="18" spans="1:24" s="105" customFormat="1" ht="42">
      <c r="A18" s="107">
        <v>4</v>
      </c>
      <c r="B18" s="120"/>
      <c r="C18" s="316" t="s">
        <v>437</v>
      </c>
      <c r="D18" s="100"/>
      <c r="E18" s="100"/>
      <c r="F18" s="100">
        <v>26400</v>
      </c>
      <c r="G18" s="100"/>
      <c r="H18" s="100"/>
      <c r="I18" s="100"/>
      <c r="J18" s="100"/>
      <c r="K18" s="101"/>
      <c r="L18" s="100"/>
      <c r="M18" s="101"/>
      <c r="N18" s="100"/>
      <c r="O18" s="100"/>
      <c r="P18" s="101">
        <v>26400</v>
      </c>
      <c r="Q18" s="101"/>
      <c r="R18" s="101"/>
      <c r="S18" s="101"/>
      <c r="T18" s="109">
        <f>P18+Q18+R18+S18</f>
        <v>26400</v>
      </c>
      <c r="U18" s="110">
        <f>D18+E18+F18+G18+H18+I18+J18+K18+L18+M18+N18+O18</f>
        <v>26400</v>
      </c>
      <c r="V18" s="111">
        <f>T18-U18</f>
        <v>0</v>
      </c>
      <c r="W18" s="96"/>
      <c r="X18" s="307" t="s">
        <v>395</v>
      </c>
    </row>
    <row r="19" spans="1:24" s="105" customFormat="1" ht="42">
      <c r="A19" s="107">
        <v>5</v>
      </c>
      <c r="B19" s="120"/>
      <c r="C19" s="316" t="s">
        <v>436</v>
      </c>
      <c r="D19" s="100"/>
      <c r="E19" s="100"/>
      <c r="F19" s="100"/>
      <c r="G19" s="100"/>
      <c r="H19" s="100">
        <v>5000</v>
      </c>
      <c r="I19" s="100"/>
      <c r="J19" s="100"/>
      <c r="K19" s="101"/>
      <c r="L19" s="100"/>
      <c r="M19" s="101"/>
      <c r="N19" s="100"/>
      <c r="O19" s="100"/>
      <c r="P19" s="101">
        <v>5000</v>
      </c>
      <c r="Q19" s="101"/>
      <c r="R19" s="101"/>
      <c r="S19" s="101"/>
      <c r="T19" s="109">
        <f>P19+Q19+R19+S19</f>
        <v>5000</v>
      </c>
      <c r="U19" s="110">
        <f>D19+E19+F19+G19+H19+I19+J19+K19+L19+M19+N19+O19</f>
        <v>5000</v>
      </c>
      <c r="V19" s="111">
        <f>T19-U19</f>
        <v>0</v>
      </c>
      <c r="W19" s="96"/>
      <c r="X19" s="307" t="s">
        <v>395</v>
      </c>
    </row>
    <row r="20" spans="1:24" s="105" customFormat="1">
      <c r="A20" s="428" t="s">
        <v>65</v>
      </c>
      <c r="B20" s="428"/>
      <c r="C20" s="428"/>
      <c r="D20" s="100"/>
      <c r="E20" s="100"/>
      <c r="F20" s="100"/>
      <c r="G20" s="100"/>
      <c r="H20" s="100"/>
      <c r="I20" s="100"/>
      <c r="J20" s="100"/>
      <c r="K20" s="101"/>
      <c r="L20" s="100"/>
      <c r="M20" s="101"/>
      <c r="N20" s="100"/>
      <c r="O20" s="100"/>
      <c r="P20" s="101"/>
      <c r="Q20" s="101"/>
      <c r="R20" s="101"/>
      <c r="S20" s="101"/>
      <c r="T20" s="109">
        <f t="shared" ref="T20:T26" si="3">P20+Q20+R20+S20</f>
        <v>0</v>
      </c>
      <c r="U20" s="110">
        <f t="shared" ref="U20:U26" si="4">D20+E20+F20+G20+H20+I20+J20+K20+L20+M20+N20+O20</f>
        <v>0</v>
      </c>
      <c r="V20" s="111">
        <f t="shared" ref="V20:V26" si="5">T20-U20</f>
        <v>0</v>
      </c>
      <c r="W20" s="96"/>
      <c r="X20" s="95"/>
    </row>
    <row r="21" spans="1:24" s="105" customFormat="1">
      <c r="A21" s="154">
        <v>1</v>
      </c>
      <c r="B21" s="154"/>
      <c r="C21" s="155" t="s">
        <v>66</v>
      </c>
      <c r="D21" s="100"/>
      <c r="E21" s="100"/>
      <c r="F21" s="100"/>
      <c r="G21" s="100"/>
      <c r="H21" s="100"/>
      <c r="I21" s="100"/>
      <c r="J21" s="100"/>
      <c r="K21" s="101"/>
      <c r="L21" s="100"/>
      <c r="M21" s="101">
        <v>150000</v>
      </c>
      <c r="N21" s="100"/>
      <c r="O21" s="100"/>
      <c r="P21" s="101">
        <v>150000</v>
      </c>
      <c r="Q21" s="101"/>
      <c r="R21" s="101"/>
      <c r="S21" s="101"/>
      <c r="T21" s="109">
        <f t="shared" si="3"/>
        <v>150000</v>
      </c>
      <c r="U21" s="110">
        <f t="shared" si="4"/>
        <v>150000</v>
      </c>
      <c r="V21" s="111">
        <f t="shared" si="5"/>
        <v>0</v>
      </c>
      <c r="W21" s="96"/>
      <c r="X21" s="307" t="s">
        <v>393</v>
      </c>
    </row>
    <row r="22" spans="1:24" s="105" customFormat="1" ht="22.2" customHeight="1">
      <c r="A22" s="429" t="s">
        <v>67</v>
      </c>
      <c r="B22" s="429"/>
      <c r="C22" s="429"/>
      <c r="D22" s="100"/>
      <c r="E22" s="100"/>
      <c r="F22" s="100"/>
      <c r="G22" s="100"/>
      <c r="H22" s="100"/>
      <c r="I22" s="100"/>
      <c r="J22" s="100"/>
      <c r="K22" s="101"/>
      <c r="L22" s="100"/>
      <c r="M22" s="101"/>
      <c r="N22" s="100"/>
      <c r="O22" s="100"/>
      <c r="P22" s="101"/>
      <c r="Q22" s="101"/>
      <c r="R22" s="101"/>
      <c r="S22" s="101"/>
      <c r="T22" s="109">
        <f t="shared" si="3"/>
        <v>0</v>
      </c>
      <c r="U22" s="110">
        <f>D22+E22+F22+G22+H22+I22+J22+K22+L22+M22+N22+O22</f>
        <v>0</v>
      </c>
      <c r="V22" s="111">
        <f t="shared" si="5"/>
        <v>0</v>
      </c>
      <c r="W22" s="96"/>
      <c r="X22" s="95"/>
    </row>
    <row r="23" spans="1:24" s="105" customFormat="1" ht="22.2" customHeight="1">
      <c r="A23" s="158">
        <v>1</v>
      </c>
      <c r="B23" s="156"/>
      <c r="C23" s="157" t="s">
        <v>70</v>
      </c>
      <c r="D23" s="100"/>
      <c r="E23" s="100"/>
      <c r="F23" s="100"/>
      <c r="G23" s="100"/>
      <c r="H23" s="100">
        <v>27300</v>
      </c>
      <c r="I23" s="100"/>
      <c r="J23" s="100"/>
      <c r="K23" s="101"/>
      <c r="L23" s="100"/>
      <c r="M23" s="101"/>
      <c r="N23" s="100"/>
      <c r="O23" s="100"/>
      <c r="P23" s="101">
        <v>27300</v>
      </c>
      <c r="Q23" s="101"/>
      <c r="R23" s="101"/>
      <c r="S23" s="101"/>
      <c r="T23" s="109">
        <f t="shared" si="3"/>
        <v>27300</v>
      </c>
      <c r="U23" s="110">
        <f>D23+E23+F23+G23+H23+I23+J23+K23+L23+M23+N23+O23</f>
        <v>27300</v>
      </c>
      <c r="V23" s="111">
        <f t="shared" si="5"/>
        <v>0</v>
      </c>
      <c r="W23" s="96"/>
      <c r="X23" s="305" t="s">
        <v>396</v>
      </c>
    </row>
    <row r="24" spans="1:24" s="105" customFormat="1" ht="63.6" customHeight="1">
      <c r="A24" s="159">
        <v>2</v>
      </c>
      <c r="B24" s="156"/>
      <c r="C24" s="157" t="s">
        <v>435</v>
      </c>
      <c r="D24" s="100"/>
      <c r="E24" s="100"/>
      <c r="F24" s="100"/>
      <c r="G24" s="100">
        <v>21900</v>
      </c>
      <c r="H24" s="100"/>
      <c r="I24" s="100"/>
      <c r="J24" s="100"/>
      <c r="K24" s="101"/>
      <c r="L24" s="100"/>
      <c r="M24" s="101"/>
      <c r="N24" s="100"/>
      <c r="O24" s="100"/>
      <c r="P24" s="101">
        <v>33000</v>
      </c>
      <c r="Q24" s="101"/>
      <c r="R24" s="101"/>
      <c r="S24" s="101"/>
      <c r="T24" s="109">
        <f t="shared" si="3"/>
        <v>33000</v>
      </c>
      <c r="U24" s="110">
        <f t="shared" si="4"/>
        <v>21900</v>
      </c>
      <c r="V24" s="111">
        <f t="shared" si="5"/>
        <v>11100</v>
      </c>
      <c r="W24" s="96"/>
      <c r="X24" s="305" t="s">
        <v>397</v>
      </c>
    </row>
    <row r="25" spans="1:24" s="105" customFormat="1" ht="22.2" customHeight="1">
      <c r="A25" s="159">
        <v>3</v>
      </c>
      <c r="B25" s="156"/>
      <c r="C25" s="157" t="s">
        <v>72</v>
      </c>
      <c r="D25" s="100"/>
      <c r="E25" s="100"/>
      <c r="F25" s="100">
        <v>3500</v>
      </c>
      <c r="G25" s="100"/>
      <c r="H25" s="100"/>
      <c r="I25" s="100"/>
      <c r="J25" s="100"/>
      <c r="K25" s="101">
        <v>1730</v>
      </c>
      <c r="L25" s="100"/>
      <c r="M25" s="101"/>
      <c r="N25" s="100"/>
      <c r="O25" s="100"/>
      <c r="P25" s="101">
        <v>12100</v>
      </c>
      <c r="Q25" s="101"/>
      <c r="R25" s="101"/>
      <c r="S25" s="101"/>
      <c r="T25" s="109">
        <f t="shared" si="3"/>
        <v>12100</v>
      </c>
      <c r="U25" s="110">
        <f t="shared" si="4"/>
        <v>5230</v>
      </c>
      <c r="V25" s="111">
        <f t="shared" si="5"/>
        <v>6870</v>
      </c>
      <c r="W25" s="96"/>
      <c r="X25" s="305" t="s">
        <v>395</v>
      </c>
    </row>
    <row r="26" spans="1:24" s="105" customFormat="1" ht="22.2" customHeight="1">
      <c r="A26" s="159">
        <v>4</v>
      </c>
      <c r="B26" s="156"/>
      <c r="C26" s="157" t="s">
        <v>73</v>
      </c>
      <c r="D26" s="100"/>
      <c r="E26" s="100"/>
      <c r="F26" s="100"/>
      <c r="G26" s="100">
        <v>25531</v>
      </c>
      <c r="H26" s="100"/>
      <c r="I26" s="100"/>
      <c r="J26" s="100"/>
      <c r="K26" s="101">
        <v>19814</v>
      </c>
      <c r="L26" s="100"/>
      <c r="M26" s="101"/>
      <c r="N26" s="100"/>
      <c r="O26" s="100"/>
      <c r="P26" s="101">
        <v>45345</v>
      </c>
      <c r="Q26" s="101"/>
      <c r="R26" s="101"/>
      <c r="S26" s="101"/>
      <c r="T26" s="109">
        <f t="shared" si="3"/>
        <v>45345</v>
      </c>
      <c r="U26" s="110">
        <f t="shared" si="4"/>
        <v>45345</v>
      </c>
      <c r="V26" s="111">
        <f t="shared" si="5"/>
        <v>0</v>
      </c>
      <c r="W26" s="96"/>
      <c r="X26" s="305" t="s">
        <v>397</v>
      </c>
    </row>
    <row r="27" spans="1:24" s="105" customFormat="1">
      <c r="A27" s="429" t="s">
        <v>68</v>
      </c>
      <c r="B27" s="429"/>
      <c r="C27" s="429"/>
      <c r="D27" s="100"/>
      <c r="E27" s="100"/>
      <c r="F27" s="100"/>
      <c r="G27" s="100"/>
      <c r="H27" s="100"/>
      <c r="I27" s="100"/>
      <c r="J27" s="100"/>
      <c r="K27" s="101"/>
      <c r="L27" s="100"/>
      <c r="M27" s="101"/>
      <c r="N27" s="100"/>
      <c r="O27" s="100"/>
      <c r="P27" s="101"/>
      <c r="Q27" s="101"/>
      <c r="R27" s="101"/>
      <c r="S27" s="101"/>
      <c r="T27" s="109">
        <f>P27+Q27+R27+S27</f>
        <v>0</v>
      </c>
      <c r="U27" s="110">
        <f>D27+E27+F27+G27+H27+I27+J27+K27+L27+M27+N27+O27</f>
        <v>0</v>
      </c>
      <c r="V27" s="111">
        <f>T27-U27</f>
        <v>0</v>
      </c>
      <c r="W27" s="96"/>
      <c r="X27" s="95"/>
    </row>
    <row r="28" spans="1:24" s="105" customFormat="1" ht="63">
      <c r="A28" s="106">
        <v>1</v>
      </c>
      <c r="B28" s="106"/>
      <c r="C28" s="157" t="s">
        <v>434</v>
      </c>
      <c r="D28" s="100"/>
      <c r="E28" s="100"/>
      <c r="F28" s="100"/>
      <c r="G28" s="100"/>
      <c r="H28" s="100"/>
      <c r="I28" s="100"/>
      <c r="J28" s="100"/>
      <c r="K28" s="101"/>
      <c r="L28" s="100">
        <v>6000</v>
      </c>
      <c r="M28" s="101"/>
      <c r="N28" s="100"/>
      <c r="O28" s="100"/>
      <c r="P28" s="101">
        <v>6000</v>
      </c>
      <c r="Q28" s="101"/>
      <c r="R28" s="101"/>
      <c r="S28" s="101"/>
      <c r="T28" s="109">
        <f t="shared" ref="T28" si="6">P28+Q28+R28+S28</f>
        <v>6000</v>
      </c>
      <c r="U28" s="110">
        <f t="shared" ref="U28" si="7">D28+E28+F28+G28+H28+I28+J28+K28+L28+M28+N28+O28</f>
        <v>6000</v>
      </c>
      <c r="V28" s="111">
        <f t="shared" ref="V28" si="8">T28-U28</f>
        <v>0</v>
      </c>
      <c r="W28" s="96"/>
      <c r="X28" s="305" t="s">
        <v>395</v>
      </c>
    </row>
    <row r="29" spans="1:24" s="105" customFormat="1">
      <c r="A29" s="435" t="s">
        <v>74</v>
      </c>
      <c r="B29" s="435"/>
      <c r="C29" s="435"/>
      <c r="D29" s="100"/>
      <c r="E29" s="100"/>
      <c r="F29" s="100"/>
      <c r="G29" s="100"/>
      <c r="H29" s="100"/>
      <c r="I29" s="100"/>
      <c r="J29" s="100"/>
      <c r="K29" s="101"/>
      <c r="L29" s="100"/>
      <c r="M29" s="101"/>
      <c r="N29" s="100"/>
      <c r="O29" s="100"/>
      <c r="P29" s="101"/>
      <c r="Q29" s="101"/>
      <c r="R29" s="101"/>
      <c r="S29" s="101"/>
      <c r="T29" s="102"/>
      <c r="U29" s="103"/>
      <c r="V29" s="104"/>
      <c r="W29" s="96"/>
      <c r="X29" s="95"/>
    </row>
    <row r="30" spans="1:24" s="105" customFormat="1" ht="42.6" customHeight="1">
      <c r="A30" s="362" t="s">
        <v>75</v>
      </c>
      <c r="B30" s="363"/>
      <c r="C30" s="364"/>
      <c r="D30" s="100"/>
      <c r="E30" s="100"/>
      <c r="F30" s="100"/>
      <c r="G30" s="100"/>
      <c r="H30" s="100"/>
      <c r="I30" s="100"/>
      <c r="J30" s="100"/>
      <c r="K30" s="101"/>
      <c r="L30" s="100"/>
      <c r="M30" s="101"/>
      <c r="N30" s="100"/>
      <c r="O30" s="100"/>
      <c r="P30" s="101"/>
      <c r="Q30" s="101"/>
      <c r="R30" s="101"/>
      <c r="S30" s="101"/>
      <c r="T30" s="109">
        <f>P30+Q30+R30+S30</f>
        <v>0</v>
      </c>
      <c r="U30" s="110">
        <f>D30+E30+F30+G30+H30+I30+J30+K30+L30+M30+N30+O30</f>
        <v>0</v>
      </c>
      <c r="V30" s="111">
        <f>T30-U30</f>
        <v>0</v>
      </c>
      <c r="W30" s="96"/>
      <c r="X30" s="95"/>
    </row>
    <row r="31" spans="1:24" s="105" customFormat="1">
      <c r="A31" s="107">
        <v>1</v>
      </c>
      <c r="B31" s="115"/>
      <c r="C31" s="113" t="s">
        <v>76</v>
      </c>
      <c r="D31" s="100"/>
      <c r="E31" s="100"/>
      <c r="F31" s="100"/>
      <c r="G31" s="100"/>
      <c r="H31" s="100">
        <v>9902</v>
      </c>
      <c r="I31" s="100"/>
      <c r="J31" s="100"/>
      <c r="K31" s="101">
        <v>9690</v>
      </c>
      <c r="L31" s="100"/>
      <c r="M31" s="101"/>
      <c r="N31" s="100"/>
      <c r="O31" s="100"/>
      <c r="P31" s="101">
        <v>19592</v>
      </c>
      <c r="Q31" s="101"/>
      <c r="R31" s="101"/>
      <c r="S31" s="101"/>
      <c r="T31" s="109">
        <f>P31+Q31+R31+S31</f>
        <v>19592</v>
      </c>
      <c r="U31" s="110">
        <f>D31+E31+F31+G31+H31+I31+J31+K31+L31+M31+N31+O31</f>
        <v>19592</v>
      </c>
      <c r="V31" s="111">
        <f>T31-U31</f>
        <v>0</v>
      </c>
      <c r="W31" s="96"/>
      <c r="X31" s="305" t="s">
        <v>423</v>
      </c>
    </row>
    <row r="32" spans="1:24" s="105" customFormat="1" ht="40.200000000000003" customHeight="1">
      <c r="A32" s="362" t="s">
        <v>77</v>
      </c>
      <c r="B32" s="363"/>
      <c r="C32" s="364"/>
      <c r="D32" s="100"/>
      <c r="E32" s="100"/>
      <c r="F32" s="100"/>
      <c r="G32" s="100"/>
      <c r="H32" s="100"/>
      <c r="I32" s="100"/>
      <c r="J32" s="100"/>
      <c r="K32" s="101"/>
      <c r="L32" s="100"/>
      <c r="M32" s="101"/>
      <c r="N32" s="100"/>
      <c r="O32" s="100"/>
      <c r="P32" s="101"/>
      <c r="Q32" s="101"/>
      <c r="R32" s="101"/>
      <c r="S32" s="101"/>
      <c r="T32" s="102"/>
      <c r="U32" s="103"/>
      <c r="V32" s="104"/>
      <c r="W32" s="96"/>
      <c r="X32" s="95"/>
    </row>
    <row r="33" spans="1:24" s="105" customFormat="1" ht="63">
      <c r="A33" s="107">
        <v>1</v>
      </c>
      <c r="B33" s="107"/>
      <c r="C33" s="113" t="s">
        <v>78</v>
      </c>
      <c r="D33" s="100"/>
      <c r="E33" s="100"/>
      <c r="F33" s="100"/>
      <c r="G33" s="100">
        <v>41595</v>
      </c>
      <c r="H33" s="100"/>
      <c r="I33" s="100"/>
      <c r="J33" s="100"/>
      <c r="K33" s="101"/>
      <c r="L33" s="100">
        <v>3375</v>
      </c>
      <c r="M33" s="101"/>
      <c r="N33" s="100"/>
      <c r="O33" s="100"/>
      <c r="P33" s="101">
        <v>44970</v>
      </c>
      <c r="Q33" s="101"/>
      <c r="R33" s="101"/>
      <c r="S33" s="101"/>
      <c r="T33" s="109">
        <f>P33+Q33+R33+S33</f>
        <v>44970</v>
      </c>
      <c r="U33" s="110">
        <f>D33+E33+F33+G33+H33+I33+J33+K33+L33+M33+N33+O33</f>
        <v>44970</v>
      </c>
      <c r="V33" s="111">
        <f>T33-U33</f>
        <v>0</v>
      </c>
      <c r="W33" s="98" t="s">
        <v>52</v>
      </c>
      <c r="X33" s="307" t="s">
        <v>423</v>
      </c>
    </row>
    <row r="34" spans="1:24" s="105" customFormat="1" ht="42">
      <c r="A34" s="107">
        <v>2</v>
      </c>
      <c r="B34" s="107"/>
      <c r="C34" s="113" t="s">
        <v>79</v>
      </c>
      <c r="D34" s="100"/>
      <c r="E34" s="100"/>
      <c r="F34" s="100"/>
      <c r="G34" s="100">
        <v>30179</v>
      </c>
      <c r="H34" s="100"/>
      <c r="I34" s="100"/>
      <c r="J34" s="100"/>
      <c r="K34" s="101"/>
      <c r="L34" s="100">
        <v>12116</v>
      </c>
      <c r="M34" s="101"/>
      <c r="N34" s="100"/>
      <c r="O34" s="100"/>
      <c r="P34" s="101">
        <v>42295</v>
      </c>
      <c r="Q34" s="101"/>
      <c r="R34" s="101"/>
      <c r="S34" s="101"/>
      <c r="T34" s="109">
        <f>P34+Q34+R34+S34</f>
        <v>42295</v>
      </c>
      <c r="U34" s="110">
        <f>D34+E34+F34+G34+H34+I34+J34+K34+L34+M34+N34+O34</f>
        <v>42295</v>
      </c>
      <c r="V34" s="111">
        <f>T34-U34</f>
        <v>0</v>
      </c>
      <c r="W34" s="98"/>
      <c r="X34" s="307" t="s">
        <v>423</v>
      </c>
    </row>
    <row r="35" spans="1:24" s="105" customFormat="1" ht="105">
      <c r="A35" s="107">
        <v>3</v>
      </c>
      <c r="B35" s="107"/>
      <c r="C35" s="113" t="s">
        <v>80</v>
      </c>
      <c r="D35" s="100"/>
      <c r="E35" s="100"/>
      <c r="F35" s="100">
        <v>19284</v>
      </c>
      <c r="G35" s="100"/>
      <c r="H35" s="100"/>
      <c r="I35" s="100"/>
      <c r="J35" s="100"/>
      <c r="K35" s="101">
        <v>4345</v>
      </c>
      <c r="L35" s="100"/>
      <c r="M35" s="101"/>
      <c r="N35" s="100"/>
      <c r="O35" s="100"/>
      <c r="P35" s="101">
        <v>23629</v>
      </c>
      <c r="Q35" s="101"/>
      <c r="R35" s="101"/>
      <c r="S35" s="101"/>
      <c r="T35" s="109">
        <f>P35+Q35+R35+S35</f>
        <v>23629</v>
      </c>
      <c r="U35" s="110">
        <f>D35+E35+F35+G35+H35+I35+J35+K35+L35+M35+N35+O35</f>
        <v>23629</v>
      </c>
      <c r="V35" s="111">
        <f>T35-U35</f>
        <v>0</v>
      </c>
      <c r="W35" s="98"/>
      <c r="X35" s="307" t="s">
        <v>423</v>
      </c>
    </row>
    <row r="36" spans="1:24" s="105" customFormat="1" ht="63">
      <c r="A36" s="107">
        <v>4</v>
      </c>
      <c r="B36" s="107"/>
      <c r="C36" s="113" t="s">
        <v>81</v>
      </c>
      <c r="D36" s="100"/>
      <c r="E36" s="100"/>
      <c r="F36" s="100"/>
      <c r="G36" s="100"/>
      <c r="H36" s="100"/>
      <c r="I36" s="100"/>
      <c r="J36" s="100"/>
      <c r="K36" s="101"/>
      <c r="L36" s="100">
        <v>12800</v>
      </c>
      <c r="M36" s="101"/>
      <c r="N36" s="100"/>
      <c r="O36" s="100"/>
      <c r="P36" s="101">
        <v>12800</v>
      </c>
      <c r="Q36" s="101"/>
      <c r="R36" s="101"/>
      <c r="S36" s="101"/>
      <c r="T36" s="109">
        <f>P36+Q36+R36+S36</f>
        <v>12800</v>
      </c>
      <c r="U36" s="110">
        <f>D36+E36+F36+G36+H36+I36+J36+K36+L36+M36+N36+O36</f>
        <v>12800</v>
      </c>
      <c r="V36" s="111">
        <f>T36-U36</f>
        <v>0</v>
      </c>
      <c r="W36" s="98"/>
      <c r="X36" s="307" t="s">
        <v>423</v>
      </c>
    </row>
    <row r="37" spans="1:24" s="105" customFormat="1" ht="25.8" customHeight="1">
      <c r="A37" s="389" t="s">
        <v>84</v>
      </c>
      <c r="B37" s="390"/>
      <c r="C37" s="430"/>
      <c r="D37" s="167"/>
      <c r="E37" s="100"/>
      <c r="F37" s="100"/>
      <c r="G37" s="100"/>
      <c r="H37" s="100"/>
      <c r="I37" s="100"/>
      <c r="J37" s="100"/>
      <c r="K37" s="101"/>
      <c r="L37" s="100"/>
      <c r="M37" s="101"/>
      <c r="N37" s="100"/>
      <c r="O37" s="100"/>
      <c r="P37" s="101"/>
      <c r="Q37" s="144"/>
      <c r="R37" s="144"/>
      <c r="S37" s="144"/>
      <c r="T37" s="163"/>
      <c r="U37" s="164"/>
      <c r="V37" s="165"/>
      <c r="W37" s="148"/>
      <c r="X37" s="166"/>
    </row>
    <row r="38" spans="1:24" s="105" customFormat="1">
      <c r="A38" s="391" t="s">
        <v>85</v>
      </c>
      <c r="B38" s="392"/>
      <c r="C38" s="393"/>
      <c r="D38" s="168"/>
      <c r="E38" s="100"/>
      <c r="F38" s="100"/>
      <c r="G38" s="100"/>
      <c r="H38" s="100"/>
      <c r="I38" s="100"/>
      <c r="J38" s="100"/>
      <c r="K38" s="101"/>
      <c r="L38" s="100"/>
      <c r="M38" s="101"/>
      <c r="N38" s="100"/>
      <c r="O38" s="100"/>
      <c r="P38" s="101"/>
      <c r="Q38" s="144"/>
      <c r="R38" s="144"/>
      <c r="S38" s="144"/>
      <c r="T38" s="163"/>
      <c r="U38" s="164"/>
      <c r="V38" s="165"/>
      <c r="W38" s="148"/>
      <c r="X38" s="166"/>
    </row>
    <row r="39" spans="1:24" s="105" customFormat="1">
      <c r="A39" s="409" t="s">
        <v>56</v>
      </c>
      <c r="B39" s="410"/>
      <c r="C39" s="411"/>
      <c r="D39" s="143"/>
      <c r="E39" s="100"/>
      <c r="F39" s="100"/>
      <c r="G39" s="100"/>
      <c r="H39" s="100"/>
      <c r="I39" s="100"/>
      <c r="J39" s="100"/>
      <c r="K39" s="101"/>
      <c r="L39" s="100"/>
      <c r="M39" s="101"/>
      <c r="N39" s="100"/>
      <c r="O39" s="100"/>
      <c r="P39" s="101"/>
      <c r="Q39" s="144"/>
      <c r="R39" s="144"/>
      <c r="S39" s="144"/>
      <c r="T39" s="145"/>
      <c r="U39" s="146"/>
      <c r="V39" s="147"/>
      <c r="W39" s="148"/>
      <c r="X39" s="149"/>
    </row>
    <row r="40" spans="1:24" s="105" customFormat="1" ht="42">
      <c r="A40" s="170">
        <v>1</v>
      </c>
      <c r="B40" s="171"/>
      <c r="C40" s="138" t="s">
        <v>86</v>
      </c>
      <c r="D40" s="100"/>
      <c r="E40" s="100"/>
      <c r="F40" s="100"/>
      <c r="G40" s="100">
        <v>1515</v>
      </c>
      <c r="H40" s="100"/>
      <c r="I40" s="100"/>
      <c r="J40" s="100"/>
      <c r="K40" s="101"/>
      <c r="L40" s="100"/>
      <c r="M40" s="101"/>
      <c r="N40" s="100"/>
      <c r="O40" s="100"/>
      <c r="P40" s="101">
        <v>2930</v>
      </c>
      <c r="Q40" s="101"/>
      <c r="R40" s="101"/>
      <c r="S40" s="101"/>
      <c r="T40" s="102">
        <f>S40+P40+Q40+R40</f>
        <v>2930</v>
      </c>
      <c r="U40" s="103">
        <f>D40+E40+F40+G40+H40+I40+J40+K40+L40+M40+N40+O40</f>
        <v>1515</v>
      </c>
      <c r="V40" s="104">
        <f>T40-U40</f>
        <v>1415</v>
      </c>
      <c r="W40" s="96" t="s">
        <v>49</v>
      </c>
      <c r="X40" s="116" t="s">
        <v>425</v>
      </c>
    </row>
    <row r="41" spans="1:24" s="105" customFormat="1">
      <c r="A41" s="170">
        <v>2</v>
      </c>
      <c r="B41" s="171"/>
      <c r="C41" s="138" t="s">
        <v>87</v>
      </c>
      <c r="D41" s="100"/>
      <c r="E41" s="100"/>
      <c r="F41" s="100"/>
      <c r="G41" s="100"/>
      <c r="H41" s="100">
        <v>25869</v>
      </c>
      <c r="I41" s="100"/>
      <c r="J41" s="100"/>
      <c r="K41" s="101"/>
      <c r="L41" s="100"/>
      <c r="M41" s="101"/>
      <c r="N41" s="100"/>
      <c r="O41" s="100"/>
      <c r="P41" s="101">
        <v>25869</v>
      </c>
      <c r="Q41" s="101"/>
      <c r="R41" s="101"/>
      <c r="S41" s="101"/>
      <c r="T41" s="109">
        <f>P41+Q41+R41+S41</f>
        <v>25869</v>
      </c>
      <c r="U41" s="110">
        <f>D41+E41+F41+G41+H41+I41+J41+K41+L41+M41+N41+O41</f>
        <v>25869</v>
      </c>
      <c r="V41" s="111">
        <f t="shared" ref="V41:V163" si="9">T41-U41</f>
        <v>0</v>
      </c>
      <c r="W41" s="96"/>
      <c r="X41" s="116" t="s">
        <v>425</v>
      </c>
    </row>
    <row r="42" spans="1:24">
      <c r="A42" s="141" t="s">
        <v>88</v>
      </c>
      <c r="B42" s="142"/>
      <c r="C42" s="113"/>
      <c r="D42" s="100"/>
      <c r="E42" s="100"/>
      <c r="F42" s="100"/>
      <c r="G42" s="100"/>
      <c r="H42" s="100"/>
      <c r="I42" s="100"/>
      <c r="J42" s="100"/>
      <c r="K42" s="101"/>
      <c r="L42" s="100"/>
      <c r="M42" s="101"/>
      <c r="N42" s="100"/>
      <c r="O42" s="100"/>
      <c r="P42" s="101"/>
      <c r="Q42" s="101"/>
      <c r="R42" s="101"/>
      <c r="S42" s="101"/>
      <c r="T42" s="102"/>
      <c r="U42" s="103"/>
      <c r="V42" s="104"/>
      <c r="W42" s="96"/>
      <c r="X42" s="95"/>
    </row>
    <row r="43" spans="1:24" ht="63">
      <c r="A43" s="107">
        <v>1</v>
      </c>
      <c r="B43" s="122"/>
      <c r="C43" s="113" t="s">
        <v>89</v>
      </c>
      <c r="D43" s="100"/>
      <c r="E43" s="100"/>
      <c r="F43" s="100"/>
      <c r="G43" s="100"/>
      <c r="H43" s="100">
        <v>6053</v>
      </c>
      <c r="I43" s="100"/>
      <c r="J43" s="100"/>
      <c r="K43" s="101">
        <v>6053</v>
      </c>
      <c r="L43" s="100"/>
      <c r="M43" s="101"/>
      <c r="N43" s="100"/>
      <c r="O43" s="100"/>
      <c r="P43" s="101">
        <v>12106</v>
      </c>
      <c r="Q43" s="101"/>
      <c r="R43" s="101"/>
      <c r="S43" s="101"/>
      <c r="T43" s="109">
        <f t="shared" ref="T43:T163" si="10">P43+Q43+R43+S43</f>
        <v>12106</v>
      </c>
      <c r="U43" s="110">
        <f t="shared" ref="U43:U163" si="11">D43+E43+F43+G43+H43+I43+J43+K43+L43+M43+N43+O43</f>
        <v>12106</v>
      </c>
      <c r="V43" s="111">
        <f t="shared" si="9"/>
        <v>0</v>
      </c>
      <c r="W43" s="96"/>
      <c r="X43" s="118" t="s">
        <v>425</v>
      </c>
    </row>
    <row r="44" spans="1:24" ht="63">
      <c r="A44" s="107">
        <v>2</v>
      </c>
      <c r="B44" s="122"/>
      <c r="C44" s="317" t="s">
        <v>90</v>
      </c>
      <c r="D44" s="100"/>
      <c r="E44" s="100"/>
      <c r="F44" s="100"/>
      <c r="G44" s="100">
        <v>9885</v>
      </c>
      <c r="H44" s="100"/>
      <c r="I44" s="100"/>
      <c r="J44" s="100"/>
      <c r="K44" s="101">
        <v>2520</v>
      </c>
      <c r="L44" s="100"/>
      <c r="M44" s="101"/>
      <c r="N44" s="100"/>
      <c r="O44" s="100"/>
      <c r="P44" s="101">
        <v>12405</v>
      </c>
      <c r="Q44" s="101"/>
      <c r="R44" s="101"/>
      <c r="S44" s="101"/>
      <c r="T44" s="109">
        <f t="shared" si="10"/>
        <v>12405</v>
      </c>
      <c r="U44" s="110">
        <f t="shared" si="11"/>
        <v>12405</v>
      </c>
      <c r="V44" s="111">
        <f t="shared" si="9"/>
        <v>0</v>
      </c>
      <c r="W44" s="98" t="s">
        <v>51</v>
      </c>
      <c r="X44" s="95" t="s">
        <v>425</v>
      </c>
    </row>
    <row r="45" spans="1:24" ht="63">
      <c r="A45" s="107">
        <v>3</v>
      </c>
      <c r="B45" s="122"/>
      <c r="C45" s="113" t="s">
        <v>91</v>
      </c>
      <c r="D45" s="100"/>
      <c r="E45" s="100"/>
      <c r="F45" s="100"/>
      <c r="G45" s="100"/>
      <c r="H45" s="100">
        <v>4370</v>
      </c>
      <c r="I45" s="100"/>
      <c r="J45" s="100"/>
      <c r="K45" s="101"/>
      <c r="L45" s="100"/>
      <c r="M45" s="101"/>
      <c r="N45" s="100"/>
      <c r="O45" s="100"/>
      <c r="P45" s="101">
        <v>4370</v>
      </c>
      <c r="Q45" s="101"/>
      <c r="R45" s="101"/>
      <c r="S45" s="101"/>
      <c r="T45" s="109">
        <f t="shared" ref="T45:T50" si="12">P45+Q45+R45+S45</f>
        <v>4370</v>
      </c>
      <c r="U45" s="110">
        <f t="shared" ref="U45:U50" si="13">D45+E45+F45+G45+H45+I45+J45+K45+L45+M45+N45+O45</f>
        <v>4370</v>
      </c>
      <c r="V45" s="111">
        <f t="shared" ref="V45:V50" si="14">T45-U45</f>
        <v>0</v>
      </c>
      <c r="W45" s="98"/>
      <c r="X45" s="95" t="s">
        <v>425</v>
      </c>
    </row>
    <row r="46" spans="1:24" ht="63">
      <c r="A46" s="107">
        <v>4</v>
      </c>
      <c r="B46" s="122"/>
      <c r="C46" s="317" t="s">
        <v>92</v>
      </c>
      <c r="D46" s="100"/>
      <c r="E46" s="100"/>
      <c r="F46" s="100"/>
      <c r="G46" s="100"/>
      <c r="H46" s="100">
        <v>9128</v>
      </c>
      <c r="I46" s="100"/>
      <c r="J46" s="100"/>
      <c r="K46" s="101"/>
      <c r="L46" s="100">
        <v>729</v>
      </c>
      <c r="M46" s="101"/>
      <c r="N46" s="100"/>
      <c r="O46" s="100"/>
      <c r="P46" s="101">
        <v>9920</v>
      </c>
      <c r="Q46" s="101"/>
      <c r="R46" s="101"/>
      <c r="S46" s="101"/>
      <c r="T46" s="109">
        <f t="shared" si="12"/>
        <v>9920</v>
      </c>
      <c r="U46" s="110">
        <f t="shared" si="13"/>
        <v>9857</v>
      </c>
      <c r="V46" s="111">
        <f t="shared" si="14"/>
        <v>63</v>
      </c>
      <c r="W46" s="98"/>
      <c r="X46" s="95" t="s">
        <v>425</v>
      </c>
    </row>
    <row r="47" spans="1:24" ht="63">
      <c r="A47" s="107">
        <v>5</v>
      </c>
      <c r="B47" s="122"/>
      <c r="C47" s="113" t="s">
        <v>93</v>
      </c>
      <c r="D47" s="100"/>
      <c r="E47" s="100"/>
      <c r="F47" s="100"/>
      <c r="G47" s="100">
        <v>9000</v>
      </c>
      <c r="H47" s="100"/>
      <c r="I47" s="100"/>
      <c r="J47" s="100"/>
      <c r="K47" s="101"/>
      <c r="L47" s="100"/>
      <c r="M47" s="101"/>
      <c r="N47" s="100"/>
      <c r="O47" s="100"/>
      <c r="P47" s="101">
        <v>9000</v>
      </c>
      <c r="Q47" s="101"/>
      <c r="R47" s="101"/>
      <c r="S47" s="101"/>
      <c r="T47" s="109">
        <f t="shared" si="12"/>
        <v>9000</v>
      </c>
      <c r="U47" s="110">
        <f t="shared" si="13"/>
        <v>9000</v>
      </c>
      <c r="V47" s="111">
        <f t="shared" si="14"/>
        <v>0</v>
      </c>
      <c r="W47" s="98"/>
      <c r="X47" s="95" t="s">
        <v>425</v>
      </c>
    </row>
    <row r="48" spans="1:24" ht="63">
      <c r="A48" s="107">
        <v>6</v>
      </c>
      <c r="B48" s="122"/>
      <c r="C48" s="113" t="s">
        <v>94</v>
      </c>
      <c r="D48" s="100"/>
      <c r="E48" s="100"/>
      <c r="F48" s="100"/>
      <c r="G48" s="100"/>
      <c r="H48" s="100">
        <v>10527</v>
      </c>
      <c r="I48" s="100"/>
      <c r="J48" s="100"/>
      <c r="K48" s="101"/>
      <c r="L48" s="100"/>
      <c r="M48" s="101"/>
      <c r="N48" s="100"/>
      <c r="O48" s="100"/>
      <c r="P48" s="101">
        <v>10527</v>
      </c>
      <c r="Q48" s="101"/>
      <c r="R48" s="101"/>
      <c r="S48" s="101"/>
      <c r="T48" s="109">
        <f t="shared" si="12"/>
        <v>10527</v>
      </c>
      <c r="U48" s="110">
        <f t="shared" si="13"/>
        <v>10527</v>
      </c>
      <c r="V48" s="111">
        <f t="shared" si="14"/>
        <v>0</v>
      </c>
      <c r="W48" s="98"/>
      <c r="X48" s="95" t="s">
        <v>425</v>
      </c>
    </row>
    <row r="49" spans="1:24" ht="63">
      <c r="A49" s="107">
        <v>7</v>
      </c>
      <c r="B49" s="122"/>
      <c r="C49" s="113" t="s">
        <v>95</v>
      </c>
      <c r="D49" s="100"/>
      <c r="E49" s="100"/>
      <c r="F49" s="100"/>
      <c r="G49" s="100">
        <v>2630</v>
      </c>
      <c r="H49" s="100"/>
      <c r="I49" s="100"/>
      <c r="J49" s="100"/>
      <c r="K49" s="101">
        <v>6015</v>
      </c>
      <c r="L49" s="100"/>
      <c r="M49" s="101"/>
      <c r="N49" s="100"/>
      <c r="O49" s="100"/>
      <c r="P49" s="101">
        <v>8645</v>
      </c>
      <c r="Q49" s="101"/>
      <c r="R49" s="101"/>
      <c r="S49" s="101"/>
      <c r="T49" s="109">
        <f t="shared" si="12"/>
        <v>8645</v>
      </c>
      <c r="U49" s="110">
        <f t="shared" si="13"/>
        <v>8645</v>
      </c>
      <c r="V49" s="111">
        <f t="shared" si="14"/>
        <v>0</v>
      </c>
      <c r="W49" s="98"/>
      <c r="X49" s="95" t="s">
        <v>425</v>
      </c>
    </row>
    <row r="50" spans="1:24" ht="63">
      <c r="A50" s="107">
        <v>8</v>
      </c>
      <c r="B50" s="122"/>
      <c r="C50" s="113" t="s">
        <v>96</v>
      </c>
      <c r="D50" s="100"/>
      <c r="E50" s="100"/>
      <c r="F50" s="100"/>
      <c r="G50" s="100">
        <v>4705</v>
      </c>
      <c r="H50" s="100"/>
      <c r="I50" s="100"/>
      <c r="J50" s="100"/>
      <c r="K50" s="101"/>
      <c r="L50" s="100">
        <v>8100</v>
      </c>
      <c r="M50" s="101"/>
      <c r="N50" s="100"/>
      <c r="O50" s="100"/>
      <c r="P50" s="101">
        <v>12805</v>
      </c>
      <c r="Q50" s="101"/>
      <c r="R50" s="101"/>
      <c r="S50" s="101"/>
      <c r="T50" s="109">
        <f t="shared" si="12"/>
        <v>12805</v>
      </c>
      <c r="U50" s="110">
        <f t="shared" si="13"/>
        <v>12805</v>
      </c>
      <c r="V50" s="111">
        <f t="shared" si="14"/>
        <v>0</v>
      </c>
      <c r="W50" s="96"/>
      <c r="X50" s="95" t="s">
        <v>425</v>
      </c>
    </row>
    <row r="51" spans="1:24">
      <c r="A51" s="141" t="s">
        <v>65</v>
      </c>
      <c r="B51" s="142"/>
      <c r="C51" s="113"/>
      <c r="D51" s="100"/>
      <c r="E51" s="100"/>
      <c r="F51" s="100"/>
      <c r="G51" s="100"/>
      <c r="H51" s="100"/>
      <c r="I51" s="100"/>
      <c r="J51" s="100"/>
      <c r="K51" s="101"/>
      <c r="L51" s="100"/>
      <c r="M51" s="101"/>
      <c r="N51" s="100"/>
      <c r="O51" s="100"/>
      <c r="P51" s="101"/>
      <c r="Q51" s="101"/>
      <c r="R51" s="101"/>
      <c r="S51" s="101"/>
      <c r="T51" s="102"/>
      <c r="U51" s="103"/>
      <c r="V51" s="104"/>
      <c r="W51" s="96"/>
      <c r="X51" s="95"/>
    </row>
    <row r="52" spans="1:24">
      <c r="A52" s="107">
        <v>1</v>
      </c>
      <c r="B52" s="122"/>
      <c r="C52" s="113" t="s">
        <v>97</v>
      </c>
      <c r="D52" s="100"/>
      <c r="E52" s="100"/>
      <c r="F52" s="100"/>
      <c r="G52" s="100"/>
      <c r="H52" s="100">
        <v>17000</v>
      </c>
      <c r="I52" s="100"/>
      <c r="J52" s="100"/>
      <c r="K52" s="101"/>
      <c r="L52" s="100"/>
      <c r="M52" s="101"/>
      <c r="N52" s="100"/>
      <c r="O52" s="100"/>
      <c r="P52" s="101">
        <v>17000</v>
      </c>
      <c r="Q52" s="101"/>
      <c r="R52" s="101"/>
      <c r="S52" s="101"/>
      <c r="T52" s="109">
        <f t="shared" ref="T52" si="15">P52+Q52+R52+S52</f>
        <v>17000</v>
      </c>
      <c r="U52" s="110">
        <f t="shared" ref="U52" si="16">D52+E52+F52+G52+H52+I52+J52+K52+L52+M52+N52+O52</f>
        <v>17000</v>
      </c>
      <c r="V52" s="111">
        <f t="shared" ref="V52" si="17">T52-U52</f>
        <v>0</v>
      </c>
      <c r="W52" s="96"/>
      <c r="X52" s="118" t="s">
        <v>425</v>
      </c>
    </row>
    <row r="53" spans="1:24">
      <c r="A53" s="141" t="s">
        <v>67</v>
      </c>
      <c r="B53" s="142"/>
      <c r="C53" s="113"/>
      <c r="D53" s="100"/>
      <c r="E53" s="100"/>
      <c r="F53" s="100"/>
      <c r="G53" s="100"/>
      <c r="H53" s="100"/>
      <c r="I53" s="100"/>
      <c r="J53" s="100"/>
      <c r="K53" s="101"/>
      <c r="L53" s="100"/>
      <c r="M53" s="101"/>
      <c r="N53" s="100"/>
      <c r="O53" s="100"/>
      <c r="P53" s="101"/>
      <c r="Q53" s="101"/>
      <c r="R53" s="101"/>
      <c r="S53" s="101"/>
      <c r="T53" s="102"/>
      <c r="U53" s="103"/>
      <c r="V53" s="104"/>
      <c r="W53" s="96"/>
      <c r="X53" s="95"/>
    </row>
    <row r="54" spans="1:24" ht="63">
      <c r="A54" s="107">
        <v>1</v>
      </c>
      <c r="B54" s="122"/>
      <c r="C54" s="113" t="s">
        <v>98</v>
      </c>
      <c r="D54" s="100"/>
      <c r="E54" s="100"/>
      <c r="F54" s="100"/>
      <c r="G54" s="100">
        <v>7287</v>
      </c>
      <c r="H54" s="100"/>
      <c r="I54" s="100"/>
      <c r="J54" s="100"/>
      <c r="K54" s="101">
        <v>3073</v>
      </c>
      <c r="L54" s="100"/>
      <c r="M54" s="101"/>
      <c r="N54" s="100"/>
      <c r="O54" s="100"/>
      <c r="P54" s="101">
        <v>10360</v>
      </c>
      <c r="Q54" s="101"/>
      <c r="R54" s="101"/>
      <c r="S54" s="101"/>
      <c r="T54" s="109">
        <f t="shared" ref="T54" si="18">P54+Q54+R54+S54</f>
        <v>10360</v>
      </c>
      <c r="U54" s="110">
        <f t="shared" ref="U54" si="19">D54+E54+F54+G54+H54+I54+J54+K54+L54+M54+N54+O54</f>
        <v>10360</v>
      </c>
      <c r="V54" s="111">
        <f t="shared" ref="V54" si="20">T54-U54</f>
        <v>0</v>
      </c>
      <c r="W54" s="96"/>
      <c r="X54" s="118" t="s">
        <v>425</v>
      </c>
    </row>
    <row r="55" spans="1:24" ht="43.2" customHeight="1">
      <c r="A55" s="431" t="s">
        <v>166</v>
      </c>
      <c r="B55" s="432"/>
      <c r="C55" s="433"/>
      <c r="D55" s="168"/>
      <c r="E55" s="100"/>
      <c r="F55" s="100"/>
      <c r="G55" s="100"/>
      <c r="H55" s="100"/>
      <c r="I55" s="100"/>
      <c r="J55" s="100"/>
      <c r="K55" s="101"/>
      <c r="L55" s="100"/>
      <c r="M55" s="101"/>
      <c r="N55" s="100"/>
      <c r="O55" s="100"/>
      <c r="P55" s="101"/>
      <c r="Q55" s="144"/>
      <c r="R55" s="144"/>
      <c r="S55" s="144"/>
      <c r="T55" s="163"/>
      <c r="U55" s="164"/>
      <c r="V55" s="165"/>
      <c r="W55" s="148"/>
      <c r="X55" s="166"/>
    </row>
    <row r="56" spans="1:24">
      <c r="A56" s="394" t="s">
        <v>56</v>
      </c>
      <c r="B56" s="395"/>
      <c r="C56" s="364"/>
      <c r="D56" s="143"/>
      <c r="E56" s="100"/>
      <c r="F56" s="100"/>
      <c r="G56" s="100"/>
      <c r="H56" s="100"/>
      <c r="I56" s="100"/>
      <c r="J56" s="100"/>
      <c r="K56" s="101"/>
      <c r="L56" s="100"/>
      <c r="M56" s="101"/>
      <c r="N56" s="100"/>
      <c r="O56" s="100"/>
      <c r="P56" s="101"/>
      <c r="Q56" s="144"/>
      <c r="R56" s="144"/>
      <c r="S56" s="144"/>
      <c r="T56" s="145"/>
      <c r="U56" s="146"/>
      <c r="V56" s="147"/>
      <c r="W56" s="148"/>
      <c r="X56" s="149"/>
    </row>
    <row r="57" spans="1:24" ht="41.4" customHeight="1">
      <c r="A57" s="173">
        <v>1</v>
      </c>
      <c r="B57" s="172"/>
      <c r="C57" s="113" t="s">
        <v>103</v>
      </c>
      <c r="D57" s="100"/>
      <c r="E57" s="100"/>
      <c r="F57" s="100"/>
      <c r="G57" s="100"/>
      <c r="H57" s="100">
        <v>7700</v>
      </c>
      <c r="I57" s="100"/>
      <c r="J57" s="100"/>
      <c r="K57" s="101"/>
      <c r="L57" s="100"/>
      <c r="M57" s="101"/>
      <c r="N57" s="100"/>
      <c r="O57" s="100"/>
      <c r="P57" s="101">
        <v>8000</v>
      </c>
      <c r="Q57" s="101"/>
      <c r="R57" s="101"/>
      <c r="S57" s="101"/>
      <c r="T57" s="102">
        <f t="shared" ref="T57:T62" si="21">S57+R57+Q57+P57</f>
        <v>8000</v>
      </c>
      <c r="U57" s="103">
        <f t="shared" ref="U57:U62" si="22">D57+E57+F57+G57+H57+I57+J57+K57+L57+M57+N57+O57</f>
        <v>7700</v>
      </c>
      <c r="V57" s="104">
        <f t="shared" ref="V57:V62" si="23">T57-U57</f>
        <v>300</v>
      </c>
      <c r="W57" s="96" t="s">
        <v>49</v>
      </c>
      <c r="X57" s="95" t="s">
        <v>380</v>
      </c>
    </row>
    <row r="58" spans="1:24" ht="21.6" customHeight="1">
      <c r="A58" s="394" t="s">
        <v>59</v>
      </c>
      <c r="B58" s="395"/>
      <c r="C58" s="364"/>
      <c r="D58" s="143"/>
      <c r="E58" s="100"/>
      <c r="F58" s="100"/>
      <c r="G58" s="100"/>
      <c r="H58" s="100"/>
      <c r="I58" s="100"/>
      <c r="J58" s="100"/>
      <c r="K58" s="101"/>
      <c r="L58" s="100"/>
      <c r="M58" s="101"/>
      <c r="N58" s="100"/>
      <c r="O58" s="100"/>
      <c r="P58" s="101"/>
      <c r="Q58" s="144"/>
      <c r="R58" s="144"/>
      <c r="S58" s="144"/>
      <c r="T58" s="145"/>
      <c r="U58" s="146"/>
      <c r="V58" s="147"/>
      <c r="W58" s="148"/>
      <c r="X58" s="149"/>
    </row>
    <row r="59" spans="1:24" ht="60.6" customHeight="1">
      <c r="A59" s="173">
        <v>1</v>
      </c>
      <c r="B59" s="172"/>
      <c r="C59" s="113" t="s">
        <v>104</v>
      </c>
      <c r="D59" s="100"/>
      <c r="E59" s="100"/>
      <c r="F59" s="100"/>
      <c r="G59" s="100">
        <v>10000</v>
      </c>
      <c r="H59" s="100"/>
      <c r="I59" s="100"/>
      <c r="J59" s="100"/>
      <c r="K59" s="101"/>
      <c r="L59" s="100"/>
      <c r="M59" s="101"/>
      <c r="N59" s="100"/>
      <c r="O59" s="100"/>
      <c r="P59" s="101">
        <v>10000</v>
      </c>
      <c r="Q59" s="101"/>
      <c r="R59" s="101"/>
      <c r="S59" s="101"/>
      <c r="T59" s="102">
        <f t="shared" ref="T59" si="24">S59+R59+Q59+P59</f>
        <v>10000</v>
      </c>
      <c r="U59" s="103">
        <f t="shared" ref="U59" si="25">D59+E59+F59+G59+H59+I59+J59+K59+L59+M59+N59+O59</f>
        <v>10000</v>
      </c>
      <c r="V59" s="104">
        <f t="shared" ref="V59" si="26">T59-U59</f>
        <v>0</v>
      </c>
      <c r="W59" s="96" t="s">
        <v>49</v>
      </c>
      <c r="X59" s="305" t="s">
        <v>413</v>
      </c>
    </row>
    <row r="60" spans="1:24" ht="21.6" customHeight="1">
      <c r="A60" s="173">
        <v>2</v>
      </c>
      <c r="B60" s="172"/>
      <c r="C60" s="113" t="s">
        <v>105</v>
      </c>
      <c r="D60" s="100"/>
      <c r="E60" s="100"/>
      <c r="F60" s="100"/>
      <c r="G60" s="100"/>
      <c r="H60" s="100"/>
      <c r="I60" s="100"/>
      <c r="J60" s="100"/>
      <c r="K60" s="101"/>
      <c r="L60" s="100">
        <v>9950</v>
      </c>
      <c r="M60" s="101"/>
      <c r="N60" s="100"/>
      <c r="O60" s="100"/>
      <c r="P60" s="101">
        <v>9950</v>
      </c>
      <c r="Q60" s="101"/>
      <c r="R60" s="101"/>
      <c r="S60" s="101"/>
      <c r="T60" s="102">
        <f t="shared" si="21"/>
        <v>9950</v>
      </c>
      <c r="U60" s="103">
        <f t="shared" si="22"/>
        <v>9950</v>
      </c>
      <c r="V60" s="104">
        <f t="shared" si="23"/>
        <v>0</v>
      </c>
      <c r="W60" s="96"/>
      <c r="X60" s="95" t="s">
        <v>412</v>
      </c>
    </row>
    <row r="61" spans="1:24" ht="43.95" customHeight="1">
      <c r="A61" s="394" t="s">
        <v>77</v>
      </c>
      <c r="B61" s="395"/>
      <c r="C61" s="364"/>
      <c r="D61" s="143"/>
      <c r="E61" s="100"/>
      <c r="F61" s="100"/>
      <c r="G61" s="100"/>
      <c r="H61" s="100"/>
      <c r="I61" s="100"/>
      <c r="J61" s="100"/>
      <c r="K61" s="101"/>
      <c r="L61" s="100"/>
      <c r="M61" s="101"/>
      <c r="N61" s="100"/>
      <c r="O61" s="100"/>
      <c r="P61" s="101"/>
      <c r="Q61" s="144"/>
      <c r="R61" s="144"/>
      <c r="S61" s="144"/>
      <c r="T61" s="145"/>
      <c r="U61" s="146"/>
      <c r="V61" s="147"/>
      <c r="W61" s="148"/>
      <c r="X61" s="149"/>
    </row>
    <row r="62" spans="1:24" ht="42">
      <c r="A62" s="173">
        <v>1</v>
      </c>
      <c r="B62" s="172"/>
      <c r="C62" s="113" t="s">
        <v>106</v>
      </c>
      <c r="D62" s="100"/>
      <c r="E62" s="100"/>
      <c r="F62" s="100"/>
      <c r="G62" s="100">
        <v>13249</v>
      </c>
      <c r="H62" s="100"/>
      <c r="I62" s="100"/>
      <c r="J62" s="100"/>
      <c r="K62" s="101">
        <v>6751</v>
      </c>
      <c r="L62" s="100"/>
      <c r="M62" s="101"/>
      <c r="N62" s="100"/>
      <c r="O62" s="100"/>
      <c r="P62" s="101">
        <v>20000</v>
      </c>
      <c r="Q62" s="101"/>
      <c r="R62" s="101"/>
      <c r="S62" s="101"/>
      <c r="T62" s="102">
        <f t="shared" si="21"/>
        <v>20000</v>
      </c>
      <c r="U62" s="103">
        <f t="shared" si="22"/>
        <v>20000</v>
      </c>
      <c r="V62" s="104">
        <f t="shared" si="23"/>
        <v>0</v>
      </c>
      <c r="W62" s="96"/>
      <c r="X62" s="305" t="s">
        <v>414</v>
      </c>
    </row>
    <row r="63" spans="1:24" ht="38.4" customHeight="1">
      <c r="A63" s="394" t="s">
        <v>99</v>
      </c>
      <c r="B63" s="395"/>
      <c r="C63" s="364"/>
      <c r="D63" s="143"/>
      <c r="E63" s="100"/>
      <c r="F63" s="100"/>
      <c r="G63" s="100"/>
      <c r="H63" s="100"/>
      <c r="I63" s="100"/>
      <c r="J63" s="100"/>
      <c r="K63" s="101"/>
      <c r="L63" s="100"/>
      <c r="M63" s="101"/>
      <c r="N63" s="100"/>
      <c r="O63" s="100"/>
      <c r="P63" s="101"/>
      <c r="Q63" s="144"/>
      <c r="R63" s="144"/>
      <c r="S63" s="144"/>
      <c r="T63" s="145"/>
      <c r="U63" s="146"/>
      <c r="V63" s="147"/>
      <c r="W63" s="148"/>
      <c r="X63" s="149"/>
    </row>
    <row r="64" spans="1:24" ht="41.4" customHeight="1">
      <c r="A64" s="176">
        <v>1</v>
      </c>
      <c r="B64" s="175"/>
      <c r="C64" s="138" t="s">
        <v>102</v>
      </c>
      <c r="D64" s="100"/>
      <c r="E64" s="100"/>
      <c r="F64" s="100"/>
      <c r="G64" s="100"/>
      <c r="H64" s="100">
        <v>30000</v>
      </c>
      <c r="I64" s="100"/>
      <c r="J64" s="100"/>
      <c r="K64" s="101"/>
      <c r="L64" s="100"/>
      <c r="M64" s="101"/>
      <c r="N64" s="100"/>
      <c r="O64" s="100"/>
      <c r="P64" s="101">
        <v>30000</v>
      </c>
      <c r="Q64" s="101"/>
      <c r="R64" s="101"/>
      <c r="S64" s="101"/>
      <c r="T64" s="102">
        <f>S64+R64+Q64+P64</f>
        <v>30000</v>
      </c>
      <c r="U64" s="103">
        <f>D64+E64+F64+G64+H64+I64+J64+K64+L64+M64+N64+O64</f>
        <v>30000</v>
      </c>
      <c r="V64" s="104">
        <f>T64-U64</f>
        <v>0</v>
      </c>
      <c r="W64" s="96" t="s">
        <v>49</v>
      </c>
      <c r="X64" s="95" t="s">
        <v>415</v>
      </c>
    </row>
    <row r="65" spans="1:24" ht="42.6" customHeight="1">
      <c r="A65" s="176">
        <v>2</v>
      </c>
      <c r="B65" s="175"/>
      <c r="C65" s="138" t="s">
        <v>107</v>
      </c>
      <c r="D65" s="100"/>
      <c r="E65" s="100"/>
      <c r="F65" s="100"/>
      <c r="G65" s="100">
        <v>13249</v>
      </c>
      <c r="H65" s="100"/>
      <c r="I65" s="100"/>
      <c r="J65" s="100"/>
      <c r="K65" s="101">
        <v>6751</v>
      </c>
      <c r="L65" s="100"/>
      <c r="M65" s="101"/>
      <c r="N65" s="100"/>
      <c r="O65" s="100"/>
      <c r="P65" s="101">
        <v>20000</v>
      </c>
      <c r="Q65" s="101"/>
      <c r="R65" s="101"/>
      <c r="S65" s="101"/>
      <c r="T65" s="102"/>
      <c r="U65" s="103"/>
      <c r="V65" s="104"/>
      <c r="W65" s="96"/>
      <c r="X65" s="305" t="s">
        <v>416</v>
      </c>
    </row>
    <row r="66" spans="1:24" ht="63">
      <c r="A66" s="176">
        <v>3</v>
      </c>
      <c r="B66" s="175"/>
      <c r="C66" s="138" t="s">
        <v>100</v>
      </c>
      <c r="D66" s="100"/>
      <c r="E66" s="100"/>
      <c r="F66" s="100"/>
      <c r="G66" s="100"/>
      <c r="H66" s="100">
        <v>29600</v>
      </c>
      <c r="I66" s="100"/>
      <c r="J66" s="100"/>
      <c r="K66" s="101"/>
      <c r="L66" s="100"/>
      <c r="M66" s="101"/>
      <c r="N66" s="100"/>
      <c r="O66" s="100"/>
      <c r="P66" s="101">
        <v>29600</v>
      </c>
      <c r="Q66" s="101"/>
      <c r="R66" s="101"/>
      <c r="S66" s="101"/>
      <c r="T66" s="102"/>
      <c r="U66" s="103"/>
      <c r="V66" s="104"/>
      <c r="W66" s="96"/>
      <c r="X66" s="305" t="s">
        <v>416</v>
      </c>
    </row>
    <row r="67" spans="1:24" ht="42">
      <c r="A67" s="174">
        <v>4</v>
      </c>
      <c r="B67" s="175"/>
      <c r="C67" s="138" t="s">
        <v>101</v>
      </c>
      <c r="D67" s="100"/>
      <c r="E67" s="100"/>
      <c r="F67" s="100"/>
      <c r="G67" s="100"/>
      <c r="H67" s="100"/>
      <c r="I67" s="100">
        <v>11920</v>
      </c>
      <c r="J67" s="100"/>
      <c r="K67" s="101"/>
      <c r="L67" s="100"/>
      <c r="M67" s="101"/>
      <c r="N67" s="100"/>
      <c r="O67" s="100"/>
      <c r="P67" s="101">
        <v>12000</v>
      </c>
      <c r="Q67" s="101"/>
      <c r="R67" s="101"/>
      <c r="S67" s="101"/>
      <c r="T67" s="109">
        <f>P67+Q67+R67+S67</f>
        <v>12000</v>
      </c>
      <c r="U67" s="110">
        <f t="shared" si="11"/>
        <v>11920</v>
      </c>
      <c r="V67" s="111">
        <f t="shared" si="9"/>
        <v>80</v>
      </c>
      <c r="W67" s="96" t="s">
        <v>49</v>
      </c>
      <c r="X67" s="305" t="s">
        <v>416</v>
      </c>
    </row>
    <row r="68" spans="1:24">
      <c r="A68" s="178" t="s">
        <v>167</v>
      </c>
      <c r="B68" s="179"/>
      <c r="C68" s="177"/>
      <c r="D68" s="100"/>
      <c r="E68" s="100"/>
      <c r="F68" s="100"/>
      <c r="G68" s="100"/>
      <c r="H68" s="100"/>
      <c r="I68" s="100"/>
      <c r="J68" s="100"/>
      <c r="K68" s="101"/>
      <c r="L68" s="100"/>
      <c r="M68" s="101"/>
      <c r="N68" s="100"/>
      <c r="O68" s="100"/>
      <c r="P68" s="101"/>
      <c r="Q68" s="101"/>
      <c r="R68" s="101"/>
      <c r="S68" s="101"/>
      <c r="T68" s="102"/>
      <c r="U68" s="103"/>
      <c r="V68" s="104"/>
      <c r="W68" s="96"/>
      <c r="X68" s="95"/>
    </row>
    <row r="69" spans="1:24">
      <c r="A69" s="426" t="s">
        <v>59</v>
      </c>
      <c r="B69" s="427"/>
      <c r="C69" s="411"/>
      <c r="D69" s="100"/>
      <c r="E69" s="100"/>
      <c r="F69" s="100"/>
      <c r="G69" s="100"/>
      <c r="H69" s="100"/>
      <c r="I69" s="100"/>
      <c r="J69" s="100"/>
      <c r="K69" s="101"/>
      <c r="L69" s="100"/>
      <c r="M69" s="101"/>
      <c r="N69" s="100"/>
      <c r="O69" s="100"/>
      <c r="P69" s="101"/>
      <c r="Q69" s="101"/>
      <c r="R69" s="101"/>
      <c r="S69" s="101"/>
      <c r="T69" s="102"/>
      <c r="U69" s="103"/>
      <c r="V69" s="104"/>
      <c r="W69" s="96"/>
      <c r="X69" s="305"/>
    </row>
    <row r="70" spans="1:24">
      <c r="A70" s="107">
        <v>1</v>
      </c>
      <c r="B70" s="120"/>
      <c r="C70" s="119" t="s">
        <v>108</v>
      </c>
      <c r="D70" s="100"/>
      <c r="E70" s="100"/>
      <c r="F70" s="100">
        <v>5970</v>
      </c>
      <c r="G70" s="100"/>
      <c r="H70" s="100"/>
      <c r="I70" s="100"/>
      <c r="J70" s="100"/>
      <c r="K70" s="101"/>
      <c r="L70" s="100">
        <v>3481</v>
      </c>
      <c r="M70" s="101"/>
      <c r="N70" s="100"/>
      <c r="O70" s="100"/>
      <c r="P70" s="101">
        <v>9451</v>
      </c>
      <c r="Q70" s="101"/>
      <c r="R70" s="101"/>
      <c r="S70" s="101"/>
      <c r="T70" s="109">
        <f t="shared" si="10"/>
        <v>9451</v>
      </c>
      <c r="U70" s="110">
        <f t="shared" si="11"/>
        <v>9451</v>
      </c>
      <c r="V70" s="111">
        <f t="shared" si="9"/>
        <v>0</v>
      </c>
      <c r="W70" s="96"/>
      <c r="X70" s="305" t="s">
        <v>462</v>
      </c>
    </row>
    <row r="71" spans="1:24" ht="84">
      <c r="A71" s="107">
        <v>2</v>
      </c>
      <c r="B71" s="120"/>
      <c r="C71" s="113" t="s">
        <v>109</v>
      </c>
      <c r="D71" s="100"/>
      <c r="E71" s="100"/>
      <c r="F71" s="100"/>
      <c r="G71" s="100"/>
      <c r="H71" s="100"/>
      <c r="I71" s="100"/>
      <c r="J71" s="100"/>
      <c r="K71" s="101"/>
      <c r="L71" s="100"/>
      <c r="M71" s="101"/>
      <c r="N71" s="100"/>
      <c r="O71" s="100"/>
      <c r="P71" s="101">
        <v>6113</v>
      </c>
      <c r="Q71" s="101"/>
      <c r="R71" s="101"/>
      <c r="S71" s="101"/>
      <c r="T71" s="109">
        <f t="shared" si="10"/>
        <v>6113</v>
      </c>
      <c r="U71" s="110">
        <f t="shared" si="11"/>
        <v>0</v>
      </c>
      <c r="V71" s="111">
        <f t="shared" si="9"/>
        <v>6113</v>
      </c>
      <c r="W71" s="98" t="s">
        <v>450</v>
      </c>
      <c r="X71" s="305" t="s">
        <v>459</v>
      </c>
    </row>
    <row r="72" spans="1:24">
      <c r="A72" s="362" t="s">
        <v>110</v>
      </c>
      <c r="B72" s="363"/>
      <c r="C72" s="364"/>
      <c r="D72" s="100"/>
      <c r="E72" s="100"/>
      <c r="F72" s="100"/>
      <c r="G72" s="100"/>
      <c r="H72" s="100"/>
      <c r="I72" s="100"/>
      <c r="J72" s="100"/>
      <c r="K72" s="101"/>
      <c r="L72" s="100"/>
      <c r="M72" s="101"/>
      <c r="N72" s="100"/>
      <c r="O72" s="100"/>
      <c r="P72" s="101"/>
      <c r="Q72" s="101"/>
      <c r="R72" s="101"/>
      <c r="S72" s="101"/>
      <c r="T72" s="102"/>
      <c r="U72" s="103"/>
      <c r="V72" s="104"/>
      <c r="W72" s="96"/>
      <c r="X72" s="95"/>
    </row>
    <row r="73" spans="1:24" ht="21" customHeight="1">
      <c r="A73" s="107">
        <v>1</v>
      </c>
      <c r="B73" s="120"/>
      <c r="C73" s="119" t="s">
        <v>111</v>
      </c>
      <c r="D73" s="100"/>
      <c r="E73" s="100"/>
      <c r="F73" s="100"/>
      <c r="G73" s="100"/>
      <c r="H73" s="100"/>
      <c r="I73" s="100"/>
      <c r="J73" s="100"/>
      <c r="K73" s="101"/>
      <c r="L73" s="100"/>
      <c r="M73" s="101">
        <v>27600</v>
      </c>
      <c r="N73" s="100"/>
      <c r="O73" s="100"/>
      <c r="P73" s="101">
        <v>27600</v>
      </c>
      <c r="Q73" s="101"/>
      <c r="R73" s="101"/>
      <c r="S73" s="101"/>
      <c r="T73" s="109">
        <f t="shared" ref="T73" si="27">P73+Q73+R73+S73</f>
        <v>27600</v>
      </c>
      <c r="U73" s="110">
        <f t="shared" ref="U73" si="28">D73+E73+F73+G73+H73+I73+J73+K73+L73+M73+N73+O73</f>
        <v>27600</v>
      </c>
      <c r="V73" s="111">
        <f t="shared" ref="V73" si="29">T73-U73</f>
        <v>0</v>
      </c>
      <c r="W73" s="96"/>
      <c r="X73" s="305" t="s">
        <v>460</v>
      </c>
    </row>
    <row r="74" spans="1:24" ht="40.200000000000003" customHeight="1">
      <c r="A74" s="160">
        <v>2</v>
      </c>
      <c r="B74" s="161"/>
      <c r="C74" s="137" t="s">
        <v>440</v>
      </c>
      <c r="D74" s="143"/>
      <c r="E74" s="100"/>
      <c r="F74" s="100"/>
      <c r="G74" s="100">
        <v>22482</v>
      </c>
      <c r="H74" s="100"/>
      <c r="I74" s="100"/>
      <c r="J74" s="100"/>
      <c r="K74" s="101"/>
      <c r="L74" s="100"/>
      <c r="M74" s="101"/>
      <c r="N74" s="100"/>
      <c r="O74" s="100"/>
      <c r="P74" s="101">
        <v>22482</v>
      </c>
      <c r="Q74" s="144"/>
      <c r="R74" s="144"/>
      <c r="S74" s="144"/>
      <c r="T74" s="109">
        <f t="shared" ref="T74" si="30">P74+Q74+R74+S74</f>
        <v>22482</v>
      </c>
      <c r="U74" s="110">
        <f t="shared" ref="U74" si="31">D74+E74+F74+G74+H74+I74+J74+K74+L74+M74+N74+O74</f>
        <v>22482</v>
      </c>
      <c r="V74" s="165"/>
      <c r="W74" s="180"/>
      <c r="X74" s="181"/>
    </row>
    <row r="75" spans="1:24" ht="21" customHeight="1">
      <c r="A75" s="362" t="s">
        <v>110</v>
      </c>
      <c r="B75" s="363"/>
      <c r="C75" s="364"/>
      <c r="D75" s="100"/>
      <c r="E75" s="100"/>
      <c r="F75" s="100"/>
      <c r="G75" s="100"/>
      <c r="H75" s="100"/>
      <c r="I75" s="100"/>
      <c r="J75" s="100"/>
      <c r="K75" s="101"/>
      <c r="L75" s="100"/>
      <c r="M75" s="101"/>
      <c r="N75" s="100"/>
      <c r="O75" s="100"/>
      <c r="P75" s="101"/>
      <c r="Q75" s="101"/>
      <c r="R75" s="101"/>
      <c r="S75" s="101"/>
      <c r="T75" s="102"/>
      <c r="U75" s="103"/>
      <c r="V75" s="104"/>
      <c r="W75" s="96"/>
      <c r="X75" s="95"/>
    </row>
    <row r="76" spans="1:24" ht="40.799999999999997" customHeight="1">
      <c r="A76" s="107">
        <v>1</v>
      </c>
      <c r="B76" s="120"/>
      <c r="C76" s="119" t="s">
        <v>113</v>
      </c>
      <c r="D76" s="100"/>
      <c r="E76" s="100"/>
      <c r="F76" s="100">
        <v>21786</v>
      </c>
      <c r="G76" s="100"/>
      <c r="H76" s="100"/>
      <c r="I76" s="100"/>
      <c r="J76" s="100"/>
      <c r="K76" s="101">
        <v>8214</v>
      </c>
      <c r="L76" s="100"/>
      <c r="M76" s="101"/>
      <c r="N76" s="100"/>
      <c r="O76" s="100"/>
      <c r="P76" s="101">
        <v>30000</v>
      </c>
      <c r="Q76" s="101"/>
      <c r="R76" s="101"/>
      <c r="S76" s="101"/>
      <c r="T76" s="109">
        <f t="shared" ref="T76" si="32">P76+Q76+R76+S76</f>
        <v>30000</v>
      </c>
      <c r="U76" s="110">
        <f t="shared" ref="U76" si="33">D76+E76+F76+G76+H76+I76+J76+K76+L76+M76+N76+O76</f>
        <v>30000</v>
      </c>
      <c r="V76" s="111">
        <f t="shared" ref="V76" si="34">T76-U76</f>
        <v>0</v>
      </c>
      <c r="W76" s="96"/>
      <c r="X76" s="305" t="s">
        <v>461</v>
      </c>
    </row>
    <row r="77" spans="1:24" ht="21" customHeight="1">
      <c r="A77" s="178" t="s">
        <v>168</v>
      </c>
      <c r="B77" s="179"/>
      <c r="C77" s="182"/>
      <c r="D77" s="143"/>
      <c r="E77" s="100"/>
      <c r="F77" s="100"/>
      <c r="G77" s="100"/>
      <c r="H77" s="100"/>
      <c r="I77" s="100"/>
      <c r="J77" s="100"/>
      <c r="K77" s="101"/>
      <c r="L77" s="100"/>
      <c r="M77" s="101"/>
      <c r="N77" s="100"/>
      <c r="O77" s="100"/>
      <c r="P77" s="101"/>
      <c r="Q77" s="144"/>
      <c r="R77" s="144"/>
      <c r="S77" s="144"/>
      <c r="T77" s="145"/>
      <c r="U77" s="146"/>
      <c r="V77" s="147"/>
      <c r="W77" s="148"/>
      <c r="X77" s="149"/>
    </row>
    <row r="78" spans="1:24" ht="21" customHeight="1">
      <c r="A78" s="362" t="s">
        <v>110</v>
      </c>
      <c r="B78" s="363"/>
      <c r="C78" s="364"/>
      <c r="D78" s="100"/>
      <c r="E78" s="100"/>
      <c r="F78" s="100"/>
      <c r="G78" s="100"/>
      <c r="H78" s="100"/>
      <c r="I78" s="100"/>
      <c r="J78" s="100"/>
      <c r="K78" s="101"/>
      <c r="L78" s="100"/>
      <c r="M78" s="101"/>
      <c r="N78" s="100"/>
      <c r="O78" s="100"/>
      <c r="P78" s="101"/>
      <c r="Q78" s="101"/>
      <c r="R78" s="101"/>
      <c r="S78" s="101"/>
      <c r="T78" s="102"/>
      <c r="U78" s="103"/>
      <c r="V78" s="104"/>
      <c r="W78" s="96"/>
      <c r="X78" s="95"/>
    </row>
    <row r="79" spans="1:24" ht="42">
      <c r="A79" s="107">
        <v>1</v>
      </c>
      <c r="B79" s="122"/>
      <c r="C79" s="113" t="s">
        <v>114</v>
      </c>
      <c r="D79" s="100"/>
      <c r="E79" s="100"/>
      <c r="F79" s="100"/>
      <c r="G79" s="100"/>
      <c r="H79" s="100"/>
      <c r="I79" s="100">
        <v>32350</v>
      </c>
      <c r="J79" s="100"/>
      <c r="K79" s="101"/>
      <c r="L79" s="100"/>
      <c r="M79" s="101"/>
      <c r="N79" s="100"/>
      <c r="O79" s="100"/>
      <c r="P79" s="101">
        <v>32350</v>
      </c>
      <c r="Q79" s="101"/>
      <c r="R79" s="101"/>
      <c r="S79" s="101"/>
      <c r="T79" s="109">
        <f t="shared" si="10"/>
        <v>32350</v>
      </c>
      <c r="U79" s="110">
        <f t="shared" si="11"/>
        <v>32350</v>
      </c>
      <c r="V79" s="111">
        <f t="shared" si="9"/>
        <v>0</v>
      </c>
      <c r="W79" s="98" t="s">
        <v>50</v>
      </c>
      <c r="X79" s="307" t="s">
        <v>402</v>
      </c>
    </row>
    <row r="80" spans="1:24" ht="63">
      <c r="A80" s="107">
        <v>2</v>
      </c>
      <c r="B80" s="122"/>
      <c r="C80" s="123" t="s">
        <v>115</v>
      </c>
      <c r="D80" s="100"/>
      <c r="E80" s="100"/>
      <c r="F80" s="100"/>
      <c r="G80" s="100"/>
      <c r="H80" s="100"/>
      <c r="I80" s="100"/>
      <c r="J80" s="100"/>
      <c r="K80" s="101"/>
      <c r="L80" s="100">
        <v>19550</v>
      </c>
      <c r="M80" s="101"/>
      <c r="N80" s="100"/>
      <c r="O80" s="100"/>
      <c r="P80" s="101">
        <v>19550</v>
      </c>
      <c r="Q80" s="101"/>
      <c r="R80" s="101"/>
      <c r="S80" s="101"/>
      <c r="T80" s="109"/>
      <c r="U80" s="110"/>
      <c r="V80" s="111"/>
      <c r="W80" s="98"/>
      <c r="X80" s="307"/>
    </row>
    <row r="81" spans="1:24" ht="43.95" customHeight="1">
      <c r="A81" s="107">
        <v>3</v>
      </c>
      <c r="B81" s="122"/>
      <c r="C81" s="123" t="s">
        <v>441</v>
      </c>
      <c r="D81" s="100"/>
      <c r="E81" s="100"/>
      <c r="F81" s="100"/>
      <c r="G81" s="100"/>
      <c r="H81" s="100"/>
      <c r="I81" s="100"/>
      <c r="J81" s="100"/>
      <c r="K81" s="101"/>
      <c r="L81" s="100"/>
      <c r="M81" s="101">
        <v>43600</v>
      </c>
      <c r="N81" s="100"/>
      <c r="O81" s="100"/>
      <c r="P81" s="101">
        <v>43600</v>
      </c>
      <c r="Q81" s="101"/>
      <c r="R81" s="101"/>
      <c r="S81" s="101"/>
      <c r="T81" s="109">
        <f t="shared" si="10"/>
        <v>43600</v>
      </c>
      <c r="U81" s="110">
        <f t="shared" si="11"/>
        <v>43600</v>
      </c>
      <c r="V81" s="111">
        <f t="shared" si="9"/>
        <v>0</v>
      </c>
      <c r="W81" s="96"/>
      <c r="X81" s="307" t="s">
        <v>402</v>
      </c>
    </row>
    <row r="82" spans="1:24">
      <c r="A82" s="362" t="s">
        <v>77</v>
      </c>
      <c r="B82" s="363"/>
      <c r="C82" s="364"/>
      <c r="D82" s="100"/>
      <c r="E82" s="100"/>
      <c r="F82" s="100"/>
      <c r="G82" s="100"/>
      <c r="H82" s="100"/>
      <c r="I82" s="100"/>
      <c r="J82" s="100"/>
      <c r="K82" s="101"/>
      <c r="L82" s="100"/>
      <c r="M82" s="101"/>
      <c r="N82" s="100"/>
      <c r="O82" s="100"/>
      <c r="P82" s="101"/>
      <c r="Q82" s="101"/>
      <c r="R82" s="101"/>
      <c r="S82" s="101"/>
      <c r="T82" s="102"/>
      <c r="U82" s="103"/>
      <c r="V82" s="104"/>
      <c r="W82" s="96"/>
      <c r="X82" s="95"/>
    </row>
    <row r="83" spans="1:24" ht="42">
      <c r="A83" s="107">
        <v>1</v>
      </c>
      <c r="B83" s="122"/>
      <c r="C83" s="113" t="s">
        <v>116</v>
      </c>
      <c r="D83" s="100"/>
      <c r="E83" s="100"/>
      <c r="F83" s="100">
        <v>15490</v>
      </c>
      <c r="G83" s="100"/>
      <c r="H83" s="100"/>
      <c r="I83" s="100"/>
      <c r="J83" s="100"/>
      <c r="K83" s="101">
        <v>11782</v>
      </c>
      <c r="L83" s="100"/>
      <c r="M83" s="101"/>
      <c r="N83" s="100"/>
      <c r="O83" s="100"/>
      <c r="P83" s="101">
        <v>27272</v>
      </c>
      <c r="Q83" s="101"/>
      <c r="R83" s="101"/>
      <c r="S83" s="101"/>
      <c r="T83" s="109">
        <f t="shared" ref="T83" si="35">P83+Q83+R83+S83</f>
        <v>27272</v>
      </c>
      <c r="U83" s="110">
        <f t="shared" ref="U83" si="36">D83+E83+F83+G83+H83+I83+J83+K83+L83+M83+N83+O83</f>
        <v>27272</v>
      </c>
      <c r="V83" s="111">
        <f t="shared" ref="V83" si="37">T83-U83</f>
        <v>0</v>
      </c>
      <c r="W83" s="98" t="s">
        <v>50</v>
      </c>
      <c r="X83" s="307" t="s">
        <v>402</v>
      </c>
    </row>
    <row r="84" spans="1:24" ht="42.6" customHeight="1">
      <c r="A84" s="183" t="s">
        <v>169</v>
      </c>
      <c r="B84" s="184"/>
      <c r="C84" s="177"/>
      <c r="D84" s="185"/>
      <c r="E84" s="100"/>
      <c r="F84" s="100"/>
      <c r="G84" s="100"/>
      <c r="H84" s="100"/>
      <c r="I84" s="100"/>
      <c r="J84" s="100"/>
      <c r="K84" s="101"/>
      <c r="L84" s="100"/>
      <c r="M84" s="101"/>
      <c r="N84" s="100"/>
      <c r="O84" s="100"/>
      <c r="P84" s="101"/>
      <c r="Q84" s="101"/>
      <c r="R84" s="101"/>
      <c r="S84" s="101"/>
      <c r="T84" s="102"/>
      <c r="U84" s="103"/>
      <c r="V84" s="104"/>
      <c r="W84" s="96"/>
      <c r="X84" s="95"/>
    </row>
    <row r="85" spans="1:24">
      <c r="A85" s="362" t="s">
        <v>56</v>
      </c>
      <c r="B85" s="363"/>
      <c r="C85" s="364"/>
      <c r="D85" s="100"/>
      <c r="E85" s="100"/>
      <c r="F85" s="100"/>
      <c r="G85" s="100"/>
      <c r="H85" s="100"/>
      <c r="I85" s="100"/>
      <c r="J85" s="100"/>
      <c r="K85" s="101"/>
      <c r="L85" s="100"/>
      <c r="M85" s="101"/>
      <c r="N85" s="100"/>
      <c r="O85" s="100"/>
      <c r="P85" s="101"/>
      <c r="Q85" s="101"/>
      <c r="R85" s="101"/>
      <c r="S85" s="101"/>
      <c r="T85" s="102"/>
      <c r="U85" s="103"/>
      <c r="V85" s="104"/>
      <c r="W85" s="96"/>
      <c r="X85" s="95"/>
    </row>
    <row r="86" spans="1:24" ht="67.2" customHeight="1">
      <c r="A86" s="107">
        <v>1</v>
      </c>
      <c r="B86" s="128"/>
      <c r="C86" s="127" t="s">
        <v>117</v>
      </c>
      <c r="D86" s="100"/>
      <c r="E86" s="100"/>
      <c r="F86" s="100"/>
      <c r="G86" s="100">
        <v>39930</v>
      </c>
      <c r="H86" s="100"/>
      <c r="I86" s="100"/>
      <c r="J86" s="100"/>
      <c r="K86" s="101"/>
      <c r="L86" s="100"/>
      <c r="M86" s="101"/>
      <c r="N86" s="100"/>
      <c r="O86" s="100"/>
      <c r="P86" s="101">
        <v>39930</v>
      </c>
      <c r="Q86" s="101"/>
      <c r="R86" s="101"/>
      <c r="S86" s="101"/>
      <c r="T86" s="109">
        <f t="shared" si="10"/>
        <v>39930</v>
      </c>
      <c r="U86" s="110">
        <f t="shared" si="11"/>
        <v>39930</v>
      </c>
      <c r="V86" s="111">
        <f t="shared" si="9"/>
        <v>0</v>
      </c>
      <c r="W86" s="96"/>
      <c r="X86" s="97" t="s">
        <v>406</v>
      </c>
    </row>
    <row r="87" spans="1:24">
      <c r="A87" s="362" t="s">
        <v>110</v>
      </c>
      <c r="B87" s="363"/>
      <c r="C87" s="364"/>
      <c r="D87" s="100"/>
      <c r="E87" s="100"/>
      <c r="F87" s="100"/>
      <c r="G87" s="100"/>
      <c r="H87" s="100"/>
      <c r="I87" s="100"/>
      <c r="J87" s="100"/>
      <c r="K87" s="101"/>
      <c r="L87" s="100"/>
      <c r="M87" s="101"/>
      <c r="N87" s="100"/>
      <c r="O87" s="100"/>
      <c r="P87" s="101"/>
      <c r="Q87" s="101"/>
      <c r="R87" s="101"/>
      <c r="S87" s="101"/>
      <c r="T87" s="102"/>
      <c r="U87" s="103"/>
      <c r="V87" s="104"/>
      <c r="W87" s="96"/>
      <c r="X87" s="95"/>
    </row>
    <row r="88" spans="1:24" ht="45.6" customHeight="1">
      <c r="A88" s="107">
        <v>1</v>
      </c>
      <c r="B88" s="128"/>
      <c r="C88" s="316" t="s">
        <v>444</v>
      </c>
      <c r="D88" s="100"/>
      <c r="E88" s="100"/>
      <c r="F88" s="100"/>
      <c r="G88" s="100"/>
      <c r="H88" s="100">
        <v>14100</v>
      </c>
      <c r="I88" s="100"/>
      <c r="J88" s="100"/>
      <c r="K88" s="101"/>
      <c r="L88" s="100"/>
      <c r="M88" s="101"/>
      <c r="N88" s="100"/>
      <c r="O88" s="100"/>
      <c r="P88" s="101">
        <v>14100</v>
      </c>
      <c r="Q88" s="101"/>
      <c r="R88" s="101"/>
      <c r="S88" s="101"/>
      <c r="T88" s="109">
        <f t="shared" si="10"/>
        <v>14100</v>
      </c>
      <c r="U88" s="110">
        <f t="shared" si="11"/>
        <v>14100</v>
      </c>
      <c r="V88" s="111">
        <f t="shared" si="9"/>
        <v>0</v>
      </c>
      <c r="W88" s="96"/>
      <c r="X88" s="97" t="s">
        <v>407</v>
      </c>
    </row>
    <row r="89" spans="1:24" ht="50.4" customHeight="1">
      <c r="A89" s="107">
        <v>2</v>
      </c>
      <c r="B89" s="128"/>
      <c r="C89" s="129" t="s">
        <v>125</v>
      </c>
      <c r="D89" s="100"/>
      <c r="E89" s="100"/>
      <c r="F89" s="100"/>
      <c r="G89" s="100">
        <v>6000</v>
      </c>
      <c r="H89" s="100"/>
      <c r="I89" s="100"/>
      <c r="J89" s="100"/>
      <c r="K89" s="101"/>
      <c r="L89" s="100"/>
      <c r="M89" s="101"/>
      <c r="N89" s="100"/>
      <c r="O89" s="100"/>
      <c r="P89" s="101">
        <v>6000</v>
      </c>
      <c r="Q89" s="101"/>
      <c r="R89" s="101"/>
      <c r="S89" s="101"/>
      <c r="T89" s="109">
        <f t="shared" ref="T89" si="38">P89+Q89+R89+S89</f>
        <v>6000</v>
      </c>
      <c r="U89" s="110">
        <f t="shared" ref="U89" si="39">D89+E89+F89+G89+H89+I89+J89+K89+L89+M89+N89+O89</f>
        <v>6000</v>
      </c>
      <c r="V89" s="111">
        <f t="shared" ref="V89" si="40">T89-U89</f>
        <v>0</v>
      </c>
      <c r="W89" s="96"/>
      <c r="X89" s="97" t="s">
        <v>407</v>
      </c>
    </row>
    <row r="90" spans="1:24" ht="72">
      <c r="A90" s="107">
        <v>3</v>
      </c>
      <c r="B90" s="128"/>
      <c r="C90" s="129" t="s">
        <v>124</v>
      </c>
      <c r="D90" s="100"/>
      <c r="E90" s="100"/>
      <c r="F90" s="100"/>
      <c r="G90" s="100"/>
      <c r="H90" s="100">
        <v>14100</v>
      </c>
      <c r="I90" s="100"/>
      <c r="J90" s="100"/>
      <c r="K90" s="101"/>
      <c r="L90" s="100"/>
      <c r="M90" s="101"/>
      <c r="N90" s="100"/>
      <c r="O90" s="100"/>
      <c r="P90" s="101">
        <v>14100</v>
      </c>
      <c r="Q90" s="101"/>
      <c r="R90" s="101"/>
      <c r="S90" s="101"/>
      <c r="T90" s="109">
        <f t="shared" ref="T90:T95" si="41">P90+Q90+R90+S90</f>
        <v>14100</v>
      </c>
      <c r="U90" s="110">
        <f t="shared" ref="U90:U97" si="42">D90+E90+F90+G90+H90+I90+J90+K90+L90+M90+N90+O90</f>
        <v>14100</v>
      </c>
      <c r="V90" s="111">
        <f t="shared" ref="V90:V95" si="43">T90-U90</f>
        <v>0</v>
      </c>
      <c r="W90" s="96"/>
      <c r="X90" s="97" t="s">
        <v>408</v>
      </c>
    </row>
    <row r="91" spans="1:24" ht="48">
      <c r="A91" s="107">
        <v>4</v>
      </c>
      <c r="B91" s="128"/>
      <c r="C91" s="129" t="s">
        <v>443</v>
      </c>
      <c r="D91" s="100"/>
      <c r="E91" s="100"/>
      <c r="F91" s="100"/>
      <c r="G91" s="100"/>
      <c r="H91" s="100">
        <v>6000</v>
      </c>
      <c r="I91" s="100"/>
      <c r="J91" s="100"/>
      <c r="K91" s="101"/>
      <c r="L91" s="100"/>
      <c r="M91" s="101"/>
      <c r="N91" s="100"/>
      <c r="O91" s="100"/>
      <c r="P91" s="101">
        <v>6000</v>
      </c>
      <c r="Q91" s="101"/>
      <c r="R91" s="101"/>
      <c r="S91" s="101"/>
      <c r="T91" s="109">
        <f t="shared" si="41"/>
        <v>6000</v>
      </c>
      <c r="U91" s="110">
        <f t="shared" si="42"/>
        <v>6000</v>
      </c>
      <c r="V91" s="111">
        <f t="shared" si="43"/>
        <v>0</v>
      </c>
      <c r="W91" s="96"/>
      <c r="X91" s="97" t="s">
        <v>406</v>
      </c>
    </row>
    <row r="92" spans="1:24" ht="72">
      <c r="A92" s="107">
        <v>5</v>
      </c>
      <c r="B92" s="128"/>
      <c r="C92" s="129" t="s">
        <v>122</v>
      </c>
      <c r="D92" s="100"/>
      <c r="E92" s="100"/>
      <c r="F92" s="100"/>
      <c r="G92" s="100">
        <v>14100</v>
      </c>
      <c r="H92" s="100"/>
      <c r="I92" s="100"/>
      <c r="J92" s="100"/>
      <c r="K92" s="101"/>
      <c r="L92" s="100"/>
      <c r="M92" s="101"/>
      <c r="N92" s="100"/>
      <c r="O92" s="100"/>
      <c r="P92" s="101">
        <v>14100</v>
      </c>
      <c r="Q92" s="101"/>
      <c r="R92" s="101"/>
      <c r="S92" s="101"/>
      <c r="T92" s="109">
        <f t="shared" si="41"/>
        <v>14100</v>
      </c>
      <c r="U92" s="110">
        <f t="shared" si="42"/>
        <v>14100</v>
      </c>
      <c r="V92" s="111">
        <f t="shared" si="43"/>
        <v>0</v>
      </c>
      <c r="W92" s="96"/>
      <c r="X92" s="97" t="s">
        <v>406</v>
      </c>
    </row>
    <row r="93" spans="1:24" ht="48">
      <c r="A93" s="107">
        <v>6</v>
      </c>
      <c r="B93" s="128"/>
      <c r="C93" s="129" t="s">
        <v>443</v>
      </c>
      <c r="D93" s="100"/>
      <c r="E93" s="100"/>
      <c r="F93" s="100"/>
      <c r="G93" s="100"/>
      <c r="H93" s="100"/>
      <c r="I93" s="100">
        <v>6000</v>
      </c>
      <c r="J93" s="100"/>
      <c r="K93" s="101"/>
      <c r="L93" s="100"/>
      <c r="M93" s="101"/>
      <c r="N93" s="100"/>
      <c r="O93" s="100"/>
      <c r="P93" s="101">
        <v>6000</v>
      </c>
      <c r="Q93" s="101"/>
      <c r="R93" s="101"/>
      <c r="S93" s="101"/>
      <c r="T93" s="109">
        <f t="shared" si="41"/>
        <v>6000</v>
      </c>
      <c r="U93" s="110">
        <f t="shared" si="42"/>
        <v>6000</v>
      </c>
      <c r="V93" s="111">
        <f t="shared" si="43"/>
        <v>0</v>
      </c>
      <c r="W93" s="96"/>
      <c r="X93" s="97" t="s">
        <v>406</v>
      </c>
    </row>
    <row r="94" spans="1:24" ht="48">
      <c r="A94" s="107">
        <v>7</v>
      </c>
      <c r="B94" s="128"/>
      <c r="C94" s="129" t="s">
        <v>445</v>
      </c>
      <c r="D94" s="100"/>
      <c r="E94" s="100"/>
      <c r="F94" s="100"/>
      <c r="G94" s="100"/>
      <c r="H94" s="100"/>
      <c r="I94" s="100"/>
      <c r="J94" s="100"/>
      <c r="K94" s="101"/>
      <c r="L94" s="100">
        <v>14100</v>
      </c>
      <c r="M94" s="101"/>
      <c r="N94" s="100"/>
      <c r="O94" s="100"/>
      <c r="P94" s="101">
        <v>14100</v>
      </c>
      <c r="Q94" s="101"/>
      <c r="R94" s="101"/>
      <c r="S94" s="101"/>
      <c r="T94" s="109">
        <f t="shared" si="41"/>
        <v>14100</v>
      </c>
      <c r="U94" s="110">
        <f t="shared" si="42"/>
        <v>14100</v>
      </c>
      <c r="V94" s="111">
        <f t="shared" si="43"/>
        <v>0</v>
      </c>
      <c r="W94" s="96"/>
      <c r="X94" s="97" t="s">
        <v>406</v>
      </c>
    </row>
    <row r="95" spans="1:24" ht="24">
      <c r="A95" s="107">
        <v>8</v>
      </c>
      <c r="B95" s="128"/>
      <c r="C95" s="129" t="s">
        <v>442</v>
      </c>
      <c r="D95" s="100"/>
      <c r="E95" s="100"/>
      <c r="F95" s="100"/>
      <c r="G95" s="100"/>
      <c r="H95" s="100"/>
      <c r="I95" s="100"/>
      <c r="J95" s="100"/>
      <c r="K95" s="101"/>
      <c r="L95" s="100"/>
      <c r="M95" s="101">
        <v>6000</v>
      </c>
      <c r="N95" s="100"/>
      <c r="O95" s="100"/>
      <c r="P95" s="101">
        <v>6000</v>
      </c>
      <c r="Q95" s="101"/>
      <c r="R95" s="101"/>
      <c r="S95" s="101"/>
      <c r="T95" s="109">
        <f t="shared" si="41"/>
        <v>6000</v>
      </c>
      <c r="U95" s="110">
        <f t="shared" si="42"/>
        <v>6000</v>
      </c>
      <c r="V95" s="111">
        <f t="shared" si="43"/>
        <v>0</v>
      </c>
      <c r="W95" s="96"/>
      <c r="X95" s="97" t="s">
        <v>408</v>
      </c>
    </row>
    <row r="96" spans="1:24" ht="48.6" customHeight="1">
      <c r="A96" s="183" t="s">
        <v>170</v>
      </c>
      <c r="B96" s="184"/>
      <c r="C96" s="177"/>
      <c r="D96" s="100"/>
      <c r="E96" s="100"/>
      <c r="F96" s="100"/>
      <c r="G96" s="100"/>
      <c r="H96" s="100"/>
      <c r="I96" s="100"/>
      <c r="J96" s="100"/>
      <c r="K96" s="101"/>
      <c r="L96" s="100"/>
      <c r="M96" s="101"/>
      <c r="N96" s="100"/>
      <c r="O96" s="100"/>
      <c r="P96" s="101"/>
      <c r="Q96" s="101"/>
      <c r="R96" s="101"/>
      <c r="S96" s="101"/>
      <c r="T96" s="102"/>
      <c r="U96" s="110">
        <f t="shared" si="42"/>
        <v>0</v>
      </c>
      <c r="V96" s="104"/>
      <c r="W96" s="96"/>
      <c r="X96" s="95"/>
    </row>
    <row r="97" spans="1:24">
      <c r="A97" s="362" t="s">
        <v>75</v>
      </c>
      <c r="B97" s="363"/>
      <c r="C97" s="364"/>
      <c r="D97" s="100"/>
      <c r="E97" s="100"/>
      <c r="F97" s="100"/>
      <c r="G97" s="100"/>
      <c r="H97" s="100"/>
      <c r="I97" s="100"/>
      <c r="J97" s="100"/>
      <c r="K97" s="101"/>
      <c r="L97" s="100"/>
      <c r="M97" s="101"/>
      <c r="N97" s="100"/>
      <c r="O97" s="100"/>
      <c r="P97" s="101"/>
      <c r="Q97" s="101"/>
      <c r="R97" s="101"/>
      <c r="S97" s="101"/>
      <c r="T97" s="102"/>
      <c r="U97" s="110">
        <f t="shared" si="42"/>
        <v>0</v>
      </c>
      <c r="V97" s="104"/>
      <c r="W97" s="96"/>
      <c r="X97" s="95"/>
    </row>
    <row r="98" spans="1:24" ht="45" customHeight="1">
      <c r="A98" s="107">
        <v>1</v>
      </c>
      <c r="B98" s="128"/>
      <c r="C98" s="127" t="s">
        <v>134</v>
      </c>
      <c r="D98" s="100"/>
      <c r="E98" s="100"/>
      <c r="F98" s="100"/>
      <c r="G98" s="100">
        <v>4085</v>
      </c>
      <c r="H98" s="100"/>
      <c r="I98" s="100"/>
      <c r="J98" s="100"/>
      <c r="K98" s="101">
        <v>1280</v>
      </c>
      <c r="L98" s="100"/>
      <c r="M98" s="101"/>
      <c r="N98" s="100"/>
      <c r="O98" s="100"/>
      <c r="P98" s="101">
        <v>5365</v>
      </c>
      <c r="Q98" s="101"/>
      <c r="R98" s="101"/>
      <c r="S98" s="101"/>
      <c r="T98" s="109">
        <f t="shared" ref="T98" si="44">P98+Q98+R98+S98</f>
        <v>5365</v>
      </c>
      <c r="U98" s="110">
        <f>F98</f>
        <v>0</v>
      </c>
      <c r="V98" s="111">
        <v>0</v>
      </c>
      <c r="W98" s="96"/>
      <c r="X98" s="97" t="s">
        <v>417</v>
      </c>
    </row>
    <row r="99" spans="1:24" ht="45.6" customHeight="1">
      <c r="A99" s="362" t="s">
        <v>126</v>
      </c>
      <c r="B99" s="363"/>
      <c r="C99" s="364"/>
      <c r="D99" s="100"/>
      <c r="E99" s="100"/>
      <c r="F99" s="100"/>
      <c r="G99" s="100"/>
      <c r="H99" s="100"/>
      <c r="I99" s="100"/>
      <c r="J99" s="100"/>
      <c r="K99" s="101"/>
      <c r="L99" s="100"/>
      <c r="M99" s="101"/>
      <c r="N99" s="100"/>
      <c r="O99" s="100"/>
      <c r="P99" s="101"/>
      <c r="Q99" s="101"/>
      <c r="R99" s="101"/>
      <c r="S99" s="101"/>
      <c r="T99" s="102"/>
      <c r="U99" s="103"/>
      <c r="V99" s="104"/>
      <c r="W99" s="96"/>
      <c r="X99" s="95"/>
    </row>
    <row r="100" spans="1:24" ht="42.6" customHeight="1">
      <c r="A100" s="107">
        <v>1</v>
      </c>
      <c r="B100" s="128"/>
      <c r="C100" s="127" t="s">
        <v>135</v>
      </c>
      <c r="D100" s="100"/>
      <c r="E100" s="100"/>
      <c r="F100" s="100"/>
      <c r="G100" s="100"/>
      <c r="H100" s="100">
        <v>18245</v>
      </c>
      <c r="I100" s="100"/>
      <c r="J100" s="100"/>
      <c r="K100" s="101"/>
      <c r="L100" s="100"/>
      <c r="M100" s="101"/>
      <c r="N100" s="100"/>
      <c r="O100" s="100"/>
      <c r="P100" s="101">
        <v>18245</v>
      </c>
      <c r="Q100" s="101"/>
      <c r="R100" s="101"/>
      <c r="S100" s="101"/>
      <c r="T100" s="109">
        <f t="shared" ref="T100" si="45">P100+Q100+R100+S100</f>
        <v>18245</v>
      </c>
      <c r="U100" s="110">
        <f t="shared" ref="U100" si="46">D100+E100+F100+G100+H100+I100+J100+K100+L100+M100+N100+O100</f>
        <v>18245</v>
      </c>
      <c r="V100" s="111">
        <f t="shared" ref="V100" si="47">T100-U100</f>
        <v>0</v>
      </c>
      <c r="W100" s="96"/>
      <c r="X100" s="97" t="s">
        <v>417</v>
      </c>
    </row>
    <row r="101" spans="1:24">
      <c r="A101" s="362" t="s">
        <v>126</v>
      </c>
      <c r="B101" s="363"/>
      <c r="C101" s="364"/>
      <c r="D101" s="100"/>
      <c r="E101" s="100"/>
      <c r="F101" s="100"/>
      <c r="G101" s="100"/>
      <c r="H101" s="100"/>
      <c r="I101" s="100"/>
      <c r="J101" s="100"/>
      <c r="K101" s="101"/>
      <c r="L101" s="100"/>
      <c r="M101" s="101"/>
      <c r="N101" s="100"/>
      <c r="O101" s="100"/>
      <c r="P101" s="101"/>
      <c r="Q101" s="101"/>
      <c r="R101" s="101"/>
      <c r="S101" s="101"/>
      <c r="T101" s="102"/>
      <c r="U101" s="103"/>
      <c r="V101" s="104"/>
      <c r="W101" s="96"/>
      <c r="X101" s="95"/>
    </row>
    <row r="102" spans="1:24" ht="48">
      <c r="A102" s="107">
        <v>1</v>
      </c>
      <c r="B102" s="128"/>
      <c r="C102" s="127" t="s">
        <v>136</v>
      </c>
      <c r="D102" s="100"/>
      <c r="E102" s="100"/>
      <c r="F102" s="100"/>
      <c r="G102" s="100">
        <v>9000</v>
      </c>
      <c r="H102" s="100"/>
      <c r="I102" s="100"/>
      <c r="J102" s="100"/>
      <c r="K102" s="101"/>
      <c r="L102" s="100">
        <v>9000</v>
      </c>
      <c r="M102" s="101"/>
      <c r="N102" s="100"/>
      <c r="O102" s="100"/>
      <c r="P102" s="101">
        <v>18000</v>
      </c>
      <c r="Q102" s="101"/>
      <c r="R102" s="101"/>
      <c r="S102" s="101"/>
      <c r="T102" s="109">
        <f t="shared" ref="T102" si="48">P102+Q102+R102+S102</f>
        <v>18000</v>
      </c>
      <c r="U102" s="110">
        <f t="shared" ref="U102" si="49">D102+E102+F102+G102+H102+I102+J102+K102+L102+M102+N102+O102</f>
        <v>18000</v>
      </c>
      <c r="V102" s="111">
        <f t="shared" ref="V102" si="50">T102-U102</f>
        <v>0</v>
      </c>
      <c r="W102" s="96"/>
      <c r="X102" s="307" t="s">
        <v>419</v>
      </c>
    </row>
    <row r="103" spans="1:24" ht="48">
      <c r="A103" s="192">
        <v>2</v>
      </c>
      <c r="B103" s="193"/>
      <c r="C103" s="194" t="s">
        <v>137</v>
      </c>
      <c r="D103" s="100"/>
      <c r="E103" s="100"/>
      <c r="F103" s="100"/>
      <c r="G103" s="100"/>
      <c r="H103" s="100"/>
      <c r="I103" s="100"/>
      <c r="J103" s="100"/>
      <c r="K103" s="101">
        <v>20000</v>
      </c>
      <c r="L103" s="100"/>
      <c r="M103" s="101"/>
      <c r="N103" s="100"/>
      <c r="O103" s="100"/>
      <c r="P103" s="101">
        <v>20000</v>
      </c>
      <c r="Q103" s="101"/>
      <c r="R103" s="101"/>
      <c r="S103" s="101"/>
      <c r="T103" s="109">
        <v>13000</v>
      </c>
      <c r="U103" s="110">
        <f t="shared" ref="U103" si="51">D103+E103+F103+G103+H103+I103+J103+K103+L103+M103+N103+O103</f>
        <v>20000</v>
      </c>
      <c r="V103" s="111">
        <f t="shared" ref="V103" si="52">T103-U103</f>
        <v>-7000</v>
      </c>
      <c r="W103" s="96"/>
      <c r="X103" s="307" t="s">
        <v>387</v>
      </c>
    </row>
    <row r="104" spans="1:24" ht="21" customHeight="1">
      <c r="A104" s="362" t="s">
        <v>126</v>
      </c>
      <c r="B104" s="363"/>
      <c r="C104" s="364"/>
      <c r="D104" s="100"/>
      <c r="E104" s="100"/>
      <c r="F104" s="100"/>
      <c r="G104" s="100"/>
      <c r="H104" s="100"/>
      <c r="I104" s="100"/>
      <c r="J104" s="100"/>
      <c r="K104" s="101"/>
      <c r="L104" s="100"/>
      <c r="M104" s="101"/>
      <c r="N104" s="100"/>
      <c r="O104" s="100"/>
      <c r="P104" s="101"/>
      <c r="Q104" s="101"/>
      <c r="R104" s="101"/>
      <c r="S104" s="101"/>
      <c r="T104" s="102"/>
      <c r="U104" s="103"/>
      <c r="V104" s="104"/>
      <c r="W104" s="96"/>
      <c r="X104" s="95"/>
    </row>
    <row r="105" spans="1:24" ht="21" customHeight="1">
      <c r="A105" s="107">
        <v>1</v>
      </c>
      <c r="B105" s="128"/>
      <c r="C105" s="127" t="s">
        <v>139</v>
      </c>
      <c r="D105" s="100"/>
      <c r="E105" s="100"/>
      <c r="F105" s="100"/>
      <c r="G105" s="100">
        <v>18030</v>
      </c>
      <c r="H105" s="100"/>
      <c r="I105" s="100"/>
      <c r="J105" s="100"/>
      <c r="K105" s="101"/>
      <c r="L105" s="100"/>
      <c r="M105" s="101"/>
      <c r="N105" s="100"/>
      <c r="O105" s="100"/>
      <c r="P105" s="101">
        <v>18030</v>
      </c>
      <c r="Q105" s="101"/>
      <c r="R105" s="101"/>
      <c r="S105" s="101"/>
      <c r="T105" s="109">
        <f t="shared" ref="T105" si="53">P105+Q105+R105+S105</f>
        <v>18030</v>
      </c>
      <c r="U105" s="110">
        <f t="shared" ref="U105" si="54">D105+E105+F105+G105+H105+I105+J105+K105+L105+M105+N105+O105</f>
        <v>18030</v>
      </c>
      <c r="V105" s="111">
        <f t="shared" ref="V105" si="55">T105-U105</f>
        <v>0</v>
      </c>
      <c r="W105" s="96"/>
      <c r="X105" s="307" t="s">
        <v>420</v>
      </c>
    </row>
    <row r="106" spans="1:24" ht="42.6" customHeight="1">
      <c r="A106" s="107">
        <v>2</v>
      </c>
      <c r="B106" s="128"/>
      <c r="C106" s="127" t="s">
        <v>140</v>
      </c>
      <c r="D106" s="100"/>
      <c r="E106" s="100"/>
      <c r="F106" s="100"/>
      <c r="G106" s="100">
        <v>11565</v>
      </c>
      <c r="H106" s="100"/>
      <c r="I106" s="100"/>
      <c r="J106" s="100"/>
      <c r="K106" s="101"/>
      <c r="L106" s="100">
        <v>8435</v>
      </c>
      <c r="M106" s="101"/>
      <c r="N106" s="100"/>
      <c r="O106" s="100"/>
      <c r="P106" s="101">
        <v>20000</v>
      </c>
      <c r="Q106" s="101"/>
      <c r="R106" s="101"/>
      <c r="S106" s="101"/>
      <c r="T106" s="109">
        <f t="shared" ref="T106" si="56">P106+Q106+R106+S106</f>
        <v>20000</v>
      </c>
      <c r="U106" s="110">
        <f t="shared" ref="U106:U108" si="57">D106+E106+F106+G106+H106+I106+J106+K106+L106+M106+N106+O106</f>
        <v>20000</v>
      </c>
      <c r="V106" s="111">
        <f t="shared" ref="V106" si="58">T106-U106</f>
        <v>0</v>
      </c>
      <c r="W106" s="96"/>
      <c r="X106" s="307" t="s">
        <v>419</v>
      </c>
    </row>
    <row r="107" spans="1:24" ht="21" customHeight="1">
      <c r="A107" s="183" t="s">
        <v>171</v>
      </c>
      <c r="B107" s="184"/>
      <c r="C107" s="177"/>
      <c r="D107" s="100"/>
      <c r="E107" s="100"/>
      <c r="F107" s="100"/>
      <c r="G107" s="100"/>
      <c r="H107" s="100"/>
      <c r="I107" s="100"/>
      <c r="J107" s="100"/>
      <c r="K107" s="101"/>
      <c r="L107" s="100"/>
      <c r="M107" s="101"/>
      <c r="N107" s="100"/>
      <c r="O107" s="100"/>
      <c r="P107" s="101"/>
      <c r="Q107" s="101"/>
      <c r="R107" s="101"/>
      <c r="S107" s="101"/>
      <c r="T107" s="102"/>
      <c r="U107" s="110">
        <f t="shared" si="57"/>
        <v>0</v>
      </c>
      <c r="V107" s="104"/>
      <c r="W107" s="96"/>
      <c r="X107" s="95"/>
    </row>
    <row r="108" spans="1:24" ht="21" customHeight="1">
      <c r="A108" s="362" t="s">
        <v>56</v>
      </c>
      <c r="B108" s="363"/>
      <c r="C108" s="364"/>
      <c r="D108" s="100"/>
      <c r="E108" s="100"/>
      <c r="F108" s="100"/>
      <c r="G108" s="100"/>
      <c r="H108" s="100"/>
      <c r="I108" s="100"/>
      <c r="J108" s="100"/>
      <c r="K108" s="101"/>
      <c r="L108" s="100"/>
      <c r="M108" s="101"/>
      <c r="N108" s="100"/>
      <c r="O108" s="100"/>
      <c r="P108" s="101"/>
      <c r="Q108" s="101"/>
      <c r="R108" s="101"/>
      <c r="S108" s="101"/>
      <c r="T108" s="102"/>
      <c r="U108" s="110">
        <f t="shared" si="57"/>
        <v>0</v>
      </c>
      <c r="V108" s="104"/>
      <c r="W108" s="96"/>
      <c r="X108" s="95"/>
    </row>
    <row r="109" spans="1:24" ht="72">
      <c r="A109" s="107">
        <v>1</v>
      </c>
      <c r="B109" s="128"/>
      <c r="C109" s="127" t="s">
        <v>141</v>
      </c>
      <c r="D109" s="100"/>
      <c r="E109" s="100"/>
      <c r="F109" s="100"/>
      <c r="G109" s="100"/>
      <c r="H109" s="100">
        <v>5000</v>
      </c>
      <c r="I109" s="100"/>
      <c r="J109" s="100"/>
      <c r="K109" s="101"/>
      <c r="L109" s="100">
        <v>5000</v>
      </c>
      <c r="M109" s="101"/>
      <c r="N109" s="100"/>
      <c r="O109" s="100"/>
      <c r="P109" s="101">
        <v>10000</v>
      </c>
      <c r="Q109" s="101"/>
      <c r="R109" s="101"/>
      <c r="S109" s="101"/>
      <c r="T109" s="109">
        <f t="shared" ref="T109" si="59">P109+Q109+R109+S109</f>
        <v>10000</v>
      </c>
      <c r="U109" s="110">
        <f>F109</f>
        <v>0</v>
      </c>
      <c r="V109" s="111">
        <v>0</v>
      </c>
      <c r="W109" s="96"/>
      <c r="X109" s="309" t="s">
        <v>399</v>
      </c>
    </row>
    <row r="110" spans="1:24">
      <c r="A110" s="362" t="s">
        <v>59</v>
      </c>
      <c r="B110" s="363"/>
      <c r="C110" s="364"/>
      <c r="D110" s="100"/>
      <c r="E110" s="100"/>
      <c r="F110" s="100"/>
      <c r="G110" s="100"/>
      <c r="H110" s="100"/>
      <c r="I110" s="100"/>
      <c r="J110" s="100"/>
      <c r="K110" s="101"/>
      <c r="L110" s="100"/>
      <c r="M110" s="101"/>
      <c r="N110" s="100"/>
      <c r="O110" s="100"/>
      <c r="P110" s="101"/>
      <c r="Q110" s="101"/>
      <c r="R110" s="101"/>
      <c r="S110" s="101"/>
      <c r="T110" s="102"/>
      <c r="U110" s="103"/>
      <c r="V110" s="104"/>
      <c r="W110" s="96"/>
      <c r="X110" s="311"/>
    </row>
    <row r="111" spans="1:24" ht="72">
      <c r="A111" s="107">
        <v>1</v>
      </c>
      <c r="B111" s="128"/>
      <c r="C111" s="127" t="s">
        <v>142</v>
      </c>
      <c r="D111" s="100"/>
      <c r="E111" s="100"/>
      <c r="F111" s="100"/>
      <c r="G111" s="100">
        <v>76080</v>
      </c>
      <c r="H111" s="100"/>
      <c r="I111" s="100"/>
      <c r="J111" s="100"/>
      <c r="K111" s="101"/>
      <c r="L111" s="100"/>
      <c r="M111" s="101"/>
      <c r="N111" s="100"/>
      <c r="O111" s="100"/>
      <c r="P111" s="101">
        <v>76080</v>
      </c>
      <c r="Q111" s="101"/>
      <c r="R111" s="101"/>
      <c r="S111" s="101"/>
      <c r="T111" s="109">
        <f t="shared" ref="T111" si="60">P111+Q111+R111+S111</f>
        <v>76080</v>
      </c>
      <c r="U111" s="110">
        <f t="shared" ref="U111" si="61">D111+E111+F111+G111+H111+I111+J111+K111+L111+M111+N111+O111</f>
        <v>76080</v>
      </c>
      <c r="V111" s="111">
        <f t="shared" ref="V111" si="62">T111-U111</f>
        <v>0</v>
      </c>
      <c r="W111" s="96"/>
      <c r="X111" s="309" t="s">
        <v>399</v>
      </c>
    </row>
    <row r="112" spans="1:24">
      <c r="A112" s="362" t="s">
        <v>77</v>
      </c>
      <c r="B112" s="363"/>
      <c r="C112" s="364"/>
      <c r="D112" s="100"/>
      <c r="E112" s="100"/>
      <c r="F112" s="100"/>
      <c r="G112" s="100"/>
      <c r="H112" s="100"/>
      <c r="I112" s="100"/>
      <c r="J112" s="100"/>
      <c r="K112" s="101"/>
      <c r="L112" s="100"/>
      <c r="M112" s="101"/>
      <c r="N112" s="100"/>
      <c r="O112" s="100"/>
      <c r="P112" s="101"/>
      <c r="Q112" s="101"/>
      <c r="R112" s="101"/>
      <c r="S112" s="101"/>
      <c r="T112" s="102"/>
      <c r="U112" s="103"/>
      <c r="V112" s="104"/>
      <c r="W112" s="96"/>
      <c r="X112" s="311"/>
    </row>
    <row r="113" spans="1:24" ht="96">
      <c r="A113" s="107">
        <v>1</v>
      </c>
      <c r="B113" s="128"/>
      <c r="C113" s="127" t="s">
        <v>143</v>
      </c>
      <c r="D113" s="100"/>
      <c r="E113" s="100"/>
      <c r="F113" s="100"/>
      <c r="G113" s="100">
        <v>14948</v>
      </c>
      <c r="H113" s="100"/>
      <c r="I113" s="100"/>
      <c r="J113" s="100"/>
      <c r="K113" s="101"/>
      <c r="L113" s="100"/>
      <c r="M113" s="101"/>
      <c r="N113" s="100"/>
      <c r="O113" s="100"/>
      <c r="P113" s="101">
        <v>14948</v>
      </c>
      <c r="Q113" s="101"/>
      <c r="R113" s="101"/>
      <c r="S113" s="101"/>
      <c r="T113" s="109">
        <f t="shared" ref="T113" si="63">P113+Q113+R113+S113</f>
        <v>14948</v>
      </c>
      <c r="U113" s="110">
        <f t="shared" ref="U113" si="64">D113+E113+F113+G113+H113+I113+J113+K113+L113+M113+N113+O113</f>
        <v>14948</v>
      </c>
      <c r="V113" s="111">
        <f t="shared" ref="V113" si="65">T113-U113</f>
        <v>0</v>
      </c>
      <c r="W113" s="96"/>
      <c r="X113" s="309" t="s">
        <v>399</v>
      </c>
    </row>
    <row r="114" spans="1:24">
      <c r="A114" s="362" t="s">
        <v>99</v>
      </c>
      <c r="B114" s="363"/>
      <c r="C114" s="364"/>
      <c r="D114" s="100"/>
      <c r="E114" s="100"/>
      <c r="F114" s="100"/>
      <c r="G114" s="100"/>
      <c r="H114" s="100"/>
      <c r="I114" s="100"/>
      <c r="J114" s="100"/>
      <c r="K114" s="101"/>
      <c r="L114" s="100"/>
      <c r="M114" s="101"/>
      <c r="N114" s="100"/>
      <c r="O114" s="100"/>
      <c r="P114" s="101"/>
      <c r="Q114" s="101"/>
      <c r="R114" s="101"/>
      <c r="S114" s="101"/>
      <c r="T114" s="102"/>
      <c r="U114" s="103"/>
      <c r="V114" s="104"/>
      <c r="W114" s="96"/>
      <c r="X114" s="311"/>
    </row>
    <row r="115" spans="1:24" ht="54.6" customHeight="1">
      <c r="A115" s="107">
        <v>1</v>
      </c>
      <c r="B115" s="128"/>
      <c r="C115" s="127" t="s">
        <v>144</v>
      </c>
      <c r="D115" s="100"/>
      <c r="E115" s="100"/>
      <c r="F115" s="100">
        <v>22800</v>
      </c>
      <c r="G115" s="100"/>
      <c r="H115" s="100"/>
      <c r="I115" s="100"/>
      <c r="J115" s="100"/>
      <c r="K115" s="101"/>
      <c r="L115" s="100"/>
      <c r="M115" s="101"/>
      <c r="N115" s="100"/>
      <c r="O115" s="100"/>
      <c r="P115" s="101">
        <v>22800</v>
      </c>
      <c r="Q115" s="101"/>
      <c r="R115" s="101"/>
      <c r="S115" s="101"/>
      <c r="T115" s="109">
        <f t="shared" ref="T115" si="66">P115+Q115+R115+S115</f>
        <v>22800</v>
      </c>
      <c r="U115" s="110">
        <f t="shared" ref="U115" si="67">D115+E115+F115+G115+H115+I115+J115+K115+L115+M115+N115+O115</f>
        <v>22800</v>
      </c>
      <c r="V115" s="111">
        <f t="shared" ref="V115" si="68">T115-U115</f>
        <v>0</v>
      </c>
      <c r="W115" s="96"/>
      <c r="X115" s="309" t="s">
        <v>399</v>
      </c>
    </row>
    <row r="116" spans="1:24" ht="21" customHeight="1">
      <c r="A116" s="183" t="s">
        <v>172</v>
      </c>
      <c r="B116" s="184"/>
      <c r="C116" s="177"/>
      <c r="D116" s="100"/>
      <c r="E116" s="100"/>
      <c r="F116" s="100"/>
      <c r="G116" s="100"/>
      <c r="H116" s="100"/>
      <c r="I116" s="100"/>
      <c r="J116" s="100"/>
      <c r="K116" s="101"/>
      <c r="L116" s="100"/>
      <c r="M116" s="101"/>
      <c r="N116" s="100"/>
      <c r="O116" s="100"/>
      <c r="P116" s="101"/>
      <c r="Q116" s="101"/>
      <c r="R116" s="101"/>
      <c r="S116" s="101"/>
      <c r="T116" s="109">
        <f t="shared" ref="T116:T120" si="69">P116+Q116+R116+S116</f>
        <v>0</v>
      </c>
      <c r="U116" s="110">
        <f t="shared" ref="U116:U120" si="70">D116+E116+F116+G116+H116+I116+J116+K116+L116+M116+N116+O116</f>
        <v>0</v>
      </c>
      <c r="V116" s="111">
        <f t="shared" ref="V116:V120" si="71">T116-U116</f>
        <v>0</v>
      </c>
      <c r="W116" s="96"/>
      <c r="X116" s="95"/>
    </row>
    <row r="117" spans="1:24">
      <c r="A117" s="362" t="s">
        <v>56</v>
      </c>
      <c r="B117" s="363"/>
      <c r="C117" s="364"/>
      <c r="D117" s="100"/>
      <c r="E117" s="100"/>
      <c r="F117" s="100"/>
      <c r="G117" s="100"/>
      <c r="H117" s="100"/>
      <c r="I117" s="100"/>
      <c r="J117" s="100"/>
      <c r="K117" s="101"/>
      <c r="L117" s="100"/>
      <c r="M117" s="101"/>
      <c r="N117" s="100"/>
      <c r="O117" s="100"/>
      <c r="P117" s="101"/>
      <c r="Q117" s="101"/>
      <c r="R117" s="101"/>
      <c r="S117" s="101"/>
      <c r="T117" s="109">
        <f t="shared" si="69"/>
        <v>0</v>
      </c>
      <c r="U117" s="110">
        <f t="shared" si="70"/>
        <v>0</v>
      </c>
      <c r="V117" s="111">
        <f t="shared" si="71"/>
        <v>0</v>
      </c>
      <c r="W117" s="96"/>
      <c r="X117" s="95"/>
    </row>
    <row r="118" spans="1:24" ht="64.2" customHeight="1">
      <c r="A118" s="107">
        <v>1</v>
      </c>
      <c r="B118" s="128"/>
      <c r="C118" s="127" t="s">
        <v>145</v>
      </c>
      <c r="D118" s="100"/>
      <c r="E118" s="100"/>
      <c r="F118" s="100"/>
      <c r="G118" s="100">
        <v>32070</v>
      </c>
      <c r="H118" s="100"/>
      <c r="I118" s="100"/>
      <c r="J118" s="100"/>
      <c r="K118" s="101"/>
      <c r="L118" s="100"/>
      <c r="M118" s="101"/>
      <c r="N118" s="100"/>
      <c r="O118" s="100"/>
      <c r="P118" s="101">
        <v>32070</v>
      </c>
      <c r="Q118" s="101"/>
      <c r="R118" s="101"/>
      <c r="S118" s="101"/>
      <c r="T118" s="109">
        <f t="shared" si="69"/>
        <v>32070</v>
      </c>
      <c r="U118" s="110">
        <f t="shared" si="70"/>
        <v>32070</v>
      </c>
      <c r="V118" s="111">
        <f t="shared" si="71"/>
        <v>0</v>
      </c>
      <c r="W118" s="96"/>
      <c r="X118" s="307" t="s">
        <v>410</v>
      </c>
    </row>
    <row r="119" spans="1:24" ht="48">
      <c r="A119" s="192">
        <v>2</v>
      </c>
      <c r="B119" s="193"/>
      <c r="C119" s="194" t="s">
        <v>146</v>
      </c>
      <c r="D119" s="100"/>
      <c r="E119" s="100"/>
      <c r="F119" s="100"/>
      <c r="G119" s="100"/>
      <c r="H119" s="100">
        <v>30400</v>
      </c>
      <c r="I119" s="100"/>
      <c r="J119" s="100"/>
      <c r="K119" s="101"/>
      <c r="L119" s="100"/>
      <c r="M119" s="101"/>
      <c r="N119" s="100"/>
      <c r="O119" s="100"/>
      <c r="P119" s="101">
        <v>30400</v>
      </c>
      <c r="Q119" s="101"/>
      <c r="R119" s="101"/>
      <c r="S119" s="101"/>
      <c r="T119" s="109">
        <f t="shared" si="69"/>
        <v>30400</v>
      </c>
      <c r="U119" s="110">
        <f t="shared" si="70"/>
        <v>30400</v>
      </c>
      <c r="V119" s="111">
        <f t="shared" si="71"/>
        <v>0</v>
      </c>
      <c r="W119" s="96"/>
      <c r="X119" s="307" t="s">
        <v>409</v>
      </c>
    </row>
    <row r="120" spans="1:24" ht="72">
      <c r="A120" s="192">
        <v>3</v>
      </c>
      <c r="B120" s="193"/>
      <c r="C120" s="194" t="s">
        <v>448</v>
      </c>
      <c r="D120" s="100"/>
      <c r="E120" s="100"/>
      <c r="F120" s="100"/>
      <c r="G120" s="100"/>
      <c r="H120" s="100"/>
      <c r="I120" s="100">
        <v>27700</v>
      </c>
      <c r="J120" s="100"/>
      <c r="K120" s="101"/>
      <c r="L120" s="100"/>
      <c r="M120" s="101"/>
      <c r="N120" s="100"/>
      <c r="O120" s="100"/>
      <c r="P120" s="101">
        <v>27700</v>
      </c>
      <c r="Q120" s="101"/>
      <c r="R120" s="101"/>
      <c r="S120" s="101"/>
      <c r="T120" s="109">
        <f t="shared" si="69"/>
        <v>27700</v>
      </c>
      <c r="U120" s="110">
        <f t="shared" si="70"/>
        <v>27700</v>
      </c>
      <c r="V120" s="111">
        <f t="shared" si="71"/>
        <v>0</v>
      </c>
      <c r="W120" s="96"/>
      <c r="X120" s="307" t="s">
        <v>409</v>
      </c>
    </row>
    <row r="121" spans="1:24" ht="96">
      <c r="A121" s="192">
        <v>4</v>
      </c>
      <c r="B121" s="193"/>
      <c r="C121" s="194" t="s">
        <v>148</v>
      </c>
      <c r="D121" s="100"/>
      <c r="E121" s="100"/>
      <c r="F121" s="100"/>
      <c r="G121" s="100"/>
      <c r="H121" s="100">
        <v>30101</v>
      </c>
      <c r="I121" s="100"/>
      <c r="J121" s="100"/>
      <c r="K121" s="101"/>
      <c r="L121" s="100"/>
      <c r="M121" s="101"/>
      <c r="N121" s="100"/>
      <c r="O121" s="100"/>
      <c r="P121" s="101">
        <v>32010</v>
      </c>
      <c r="Q121" s="101"/>
      <c r="R121" s="101"/>
      <c r="S121" s="101"/>
      <c r="T121" s="109">
        <f t="shared" ref="T121:T123" si="72">P121+Q121+R121+S121</f>
        <v>32010</v>
      </c>
      <c r="U121" s="110">
        <f t="shared" ref="U121:U123" si="73">D121+E121+F121+G121+H121+I121+J121+K121+L121+M121+N121+O121</f>
        <v>30101</v>
      </c>
      <c r="V121" s="111">
        <f t="shared" ref="V121:V123" si="74">T121-U121</f>
        <v>1909</v>
      </c>
      <c r="W121" s="96"/>
      <c r="X121" s="97" t="s">
        <v>411</v>
      </c>
    </row>
    <row r="122" spans="1:24" ht="48">
      <c r="A122" s="192">
        <v>5</v>
      </c>
      <c r="B122" s="193"/>
      <c r="C122" s="194" t="s">
        <v>149</v>
      </c>
      <c r="D122" s="100"/>
      <c r="E122" s="100"/>
      <c r="F122" s="100"/>
      <c r="G122" s="100"/>
      <c r="H122" s="100"/>
      <c r="I122" s="100"/>
      <c r="J122" s="100"/>
      <c r="K122" s="101"/>
      <c r="L122" s="100"/>
      <c r="M122" s="101"/>
      <c r="N122" s="100"/>
      <c r="O122" s="100"/>
      <c r="P122" s="101">
        <v>15445</v>
      </c>
      <c r="Q122" s="101"/>
      <c r="R122" s="101"/>
      <c r="S122" s="101"/>
      <c r="T122" s="109">
        <f t="shared" si="72"/>
        <v>15445</v>
      </c>
      <c r="U122" s="110">
        <f t="shared" si="73"/>
        <v>0</v>
      </c>
      <c r="V122" s="111">
        <f t="shared" si="74"/>
        <v>15445</v>
      </c>
      <c r="W122" s="318" t="s">
        <v>450</v>
      </c>
      <c r="X122" s="307" t="s">
        <v>409</v>
      </c>
    </row>
    <row r="123" spans="1:24" ht="46.2" customHeight="1">
      <c r="A123" s="362" t="s">
        <v>59</v>
      </c>
      <c r="B123" s="363"/>
      <c r="C123" s="364"/>
      <c r="D123" s="100"/>
      <c r="E123" s="100"/>
      <c r="F123" s="100"/>
      <c r="G123" s="100"/>
      <c r="H123" s="100"/>
      <c r="I123" s="100"/>
      <c r="J123" s="100"/>
      <c r="K123" s="101"/>
      <c r="L123" s="100"/>
      <c r="M123" s="101"/>
      <c r="N123" s="100"/>
      <c r="O123" s="100"/>
      <c r="P123" s="101"/>
      <c r="Q123" s="101"/>
      <c r="R123" s="101"/>
      <c r="S123" s="101"/>
      <c r="T123" s="109">
        <f t="shared" si="72"/>
        <v>0</v>
      </c>
      <c r="U123" s="110">
        <f t="shared" si="73"/>
        <v>0</v>
      </c>
      <c r="V123" s="111">
        <f t="shared" si="74"/>
        <v>0</v>
      </c>
      <c r="W123" s="96"/>
      <c r="X123" s="95"/>
    </row>
    <row r="124" spans="1:24" ht="66.599999999999994" customHeight="1">
      <c r="A124" s="107">
        <v>1</v>
      </c>
      <c r="B124" s="128"/>
      <c r="C124" s="127" t="s">
        <v>449</v>
      </c>
      <c r="D124" s="100"/>
      <c r="E124" s="100"/>
      <c r="F124" s="100"/>
      <c r="G124" s="100">
        <v>2980</v>
      </c>
      <c r="H124" s="100"/>
      <c r="I124" s="100"/>
      <c r="J124" s="100"/>
      <c r="K124" s="101"/>
      <c r="L124" s="100"/>
      <c r="M124" s="101"/>
      <c r="N124" s="100"/>
      <c r="O124" s="100"/>
      <c r="P124" s="101">
        <v>2980</v>
      </c>
      <c r="Q124" s="101"/>
      <c r="R124" s="101"/>
      <c r="S124" s="101"/>
      <c r="T124" s="109">
        <f t="shared" ref="T124" si="75">P124+Q124+R124+S124</f>
        <v>2980</v>
      </c>
      <c r="U124" s="110">
        <f t="shared" ref="U124" si="76">D124+E124+F124+G124+H124+I124+J124+K124+L124+M124+N124+O124</f>
        <v>2980</v>
      </c>
      <c r="V124" s="111">
        <f t="shared" ref="V124" si="77">T124-U124</f>
        <v>0</v>
      </c>
      <c r="W124" s="96"/>
      <c r="X124" s="307" t="s">
        <v>409</v>
      </c>
    </row>
    <row r="125" spans="1:24">
      <c r="A125" s="362" t="s">
        <v>77</v>
      </c>
      <c r="B125" s="363"/>
      <c r="C125" s="364"/>
      <c r="D125" s="100"/>
      <c r="E125" s="100"/>
      <c r="F125" s="100"/>
      <c r="G125" s="100"/>
      <c r="H125" s="100"/>
      <c r="I125" s="100"/>
      <c r="J125" s="100"/>
      <c r="K125" s="101"/>
      <c r="L125" s="100"/>
      <c r="M125" s="101"/>
      <c r="N125" s="100"/>
      <c r="O125" s="100"/>
      <c r="P125" s="101"/>
      <c r="Q125" s="101"/>
      <c r="R125" s="101"/>
      <c r="S125" s="101"/>
      <c r="T125" s="109">
        <f t="shared" ref="T125:T126" si="78">P125+Q125+R125+S125</f>
        <v>0</v>
      </c>
      <c r="U125" s="110">
        <f t="shared" ref="U125:U128" si="79">D125+E125+F125+G125+H125+I125+J125+K125+L125+M125+N125+O125</f>
        <v>0</v>
      </c>
      <c r="V125" s="111">
        <f t="shared" ref="V125:V126" si="80">T125-U125</f>
        <v>0</v>
      </c>
      <c r="W125" s="96"/>
      <c r="X125" s="95"/>
    </row>
    <row r="126" spans="1:24" ht="57.6" customHeight="1">
      <c r="A126" s="196">
        <v>1</v>
      </c>
      <c r="B126" s="162"/>
      <c r="C126" s="195" t="s">
        <v>151</v>
      </c>
      <c r="D126" s="100"/>
      <c r="E126" s="100"/>
      <c r="F126" s="100"/>
      <c r="G126" s="100">
        <v>8170</v>
      </c>
      <c r="H126" s="100"/>
      <c r="I126" s="100"/>
      <c r="J126" s="100"/>
      <c r="K126" s="101"/>
      <c r="L126" s="100"/>
      <c r="M126" s="101"/>
      <c r="N126" s="100"/>
      <c r="O126" s="100"/>
      <c r="P126" s="101">
        <v>8170</v>
      </c>
      <c r="Q126" s="101"/>
      <c r="R126" s="101"/>
      <c r="S126" s="101"/>
      <c r="T126" s="109">
        <f t="shared" si="78"/>
        <v>8170</v>
      </c>
      <c r="U126" s="110">
        <f t="shared" si="79"/>
        <v>8170</v>
      </c>
      <c r="V126" s="111">
        <f t="shared" si="80"/>
        <v>0</v>
      </c>
      <c r="W126" s="96"/>
      <c r="X126" s="307" t="s">
        <v>409</v>
      </c>
    </row>
    <row r="127" spans="1:24">
      <c r="A127" s="183" t="s">
        <v>173</v>
      </c>
      <c r="B127" s="184"/>
      <c r="C127" s="177"/>
      <c r="D127" s="100"/>
      <c r="E127" s="100"/>
      <c r="F127" s="100"/>
      <c r="G127" s="100"/>
      <c r="H127" s="100"/>
      <c r="I127" s="100"/>
      <c r="J127" s="100"/>
      <c r="K127" s="101"/>
      <c r="L127" s="100"/>
      <c r="M127" s="101"/>
      <c r="N127" s="100"/>
      <c r="O127" s="100"/>
      <c r="P127" s="101"/>
      <c r="Q127" s="101"/>
      <c r="R127" s="101"/>
      <c r="S127" s="101"/>
      <c r="T127" s="102"/>
      <c r="U127" s="110">
        <f t="shared" si="79"/>
        <v>0</v>
      </c>
      <c r="V127" s="104"/>
      <c r="W127" s="96"/>
      <c r="X127" s="95"/>
    </row>
    <row r="128" spans="1:24">
      <c r="A128" s="362" t="s">
        <v>56</v>
      </c>
      <c r="B128" s="363"/>
      <c r="C128" s="364"/>
      <c r="D128" s="100"/>
      <c r="E128" s="100"/>
      <c r="F128" s="100"/>
      <c r="G128" s="100"/>
      <c r="H128" s="100"/>
      <c r="I128" s="100"/>
      <c r="J128" s="100"/>
      <c r="K128" s="101"/>
      <c r="L128" s="100"/>
      <c r="M128" s="101"/>
      <c r="N128" s="100"/>
      <c r="O128" s="100"/>
      <c r="P128" s="101"/>
      <c r="Q128" s="101"/>
      <c r="R128" s="101"/>
      <c r="S128" s="101"/>
      <c r="T128" s="102"/>
      <c r="U128" s="110">
        <f t="shared" si="79"/>
        <v>0</v>
      </c>
      <c r="V128" s="104"/>
      <c r="W128" s="96"/>
      <c r="X128" s="95"/>
    </row>
    <row r="129" spans="1:24" ht="72">
      <c r="A129" s="107">
        <v>1</v>
      </c>
      <c r="B129" s="128"/>
      <c r="C129" s="127" t="s">
        <v>152</v>
      </c>
      <c r="D129" s="100"/>
      <c r="E129" s="100"/>
      <c r="F129" s="100"/>
      <c r="G129" s="100"/>
      <c r="H129" s="100"/>
      <c r="I129" s="100"/>
      <c r="J129" s="100"/>
      <c r="K129" s="101"/>
      <c r="L129" s="100">
        <v>3300</v>
      </c>
      <c r="M129" s="101"/>
      <c r="N129" s="100"/>
      <c r="O129" s="100"/>
      <c r="P129" s="101">
        <v>3300</v>
      </c>
      <c r="Q129" s="101"/>
      <c r="R129" s="101"/>
      <c r="S129" s="101"/>
      <c r="T129" s="109">
        <f t="shared" ref="T129" si="81">P129+Q129+R129+S129</f>
        <v>3300</v>
      </c>
      <c r="U129" s="110">
        <f>F129</f>
        <v>0</v>
      </c>
      <c r="V129" s="111">
        <v>0</v>
      </c>
      <c r="W129" s="96"/>
      <c r="X129" s="97" t="s">
        <v>373</v>
      </c>
    </row>
    <row r="130" spans="1:24">
      <c r="A130" s="362" t="s">
        <v>59</v>
      </c>
      <c r="B130" s="363"/>
      <c r="C130" s="364"/>
      <c r="D130" s="100"/>
      <c r="E130" s="100"/>
      <c r="F130" s="100"/>
      <c r="G130" s="100"/>
      <c r="H130" s="100"/>
      <c r="I130" s="100"/>
      <c r="J130" s="100"/>
      <c r="K130" s="101"/>
      <c r="L130" s="100"/>
      <c r="M130" s="101"/>
      <c r="N130" s="100"/>
      <c r="O130" s="100"/>
      <c r="P130" s="101"/>
      <c r="Q130" s="101"/>
      <c r="R130" s="101"/>
      <c r="S130" s="101"/>
      <c r="T130" s="102"/>
      <c r="U130" s="103"/>
      <c r="V130" s="104"/>
      <c r="W130" s="96"/>
      <c r="X130" s="95"/>
    </row>
    <row r="131" spans="1:24" ht="48">
      <c r="A131" s="107">
        <v>1</v>
      </c>
      <c r="B131" s="128"/>
      <c r="C131" s="127" t="s">
        <v>153</v>
      </c>
      <c r="D131" s="100"/>
      <c r="E131" s="100"/>
      <c r="F131" s="100"/>
      <c r="G131" s="100">
        <v>13086</v>
      </c>
      <c r="H131" s="100"/>
      <c r="I131" s="100"/>
      <c r="J131" s="100"/>
      <c r="K131" s="101">
        <v>7739</v>
      </c>
      <c r="L131" s="100"/>
      <c r="M131" s="101"/>
      <c r="N131" s="100"/>
      <c r="O131" s="100"/>
      <c r="P131" s="101">
        <v>21139</v>
      </c>
      <c r="Q131" s="101"/>
      <c r="R131" s="101"/>
      <c r="S131" s="101"/>
      <c r="T131" s="109">
        <f t="shared" ref="T131" si="82">P131+Q131+R131+S131</f>
        <v>21139</v>
      </c>
      <c r="U131" s="110">
        <f t="shared" ref="U131" si="83">D131+E131+F131+G131+H131+I131+J131+K131+L131+M131+N131+O131</f>
        <v>20825</v>
      </c>
      <c r="V131" s="111">
        <f t="shared" ref="V131" si="84">T131-U131</f>
        <v>314</v>
      </c>
      <c r="W131" s="96"/>
      <c r="X131" s="97" t="s">
        <v>373</v>
      </c>
    </row>
    <row r="132" spans="1:24">
      <c r="A132" s="362" t="s">
        <v>77</v>
      </c>
      <c r="B132" s="363"/>
      <c r="C132" s="364"/>
      <c r="D132" s="100"/>
      <c r="E132" s="100"/>
      <c r="F132" s="100"/>
      <c r="G132" s="100"/>
      <c r="H132" s="100"/>
      <c r="I132" s="100"/>
      <c r="J132" s="100"/>
      <c r="K132" s="101"/>
      <c r="L132" s="100"/>
      <c r="M132" s="101"/>
      <c r="N132" s="100"/>
      <c r="O132" s="100"/>
      <c r="P132" s="101"/>
      <c r="Q132" s="101"/>
      <c r="R132" s="101"/>
      <c r="S132" s="101"/>
      <c r="T132" s="102"/>
      <c r="U132" s="103"/>
      <c r="V132" s="104"/>
      <c r="W132" s="96"/>
      <c r="X132" s="95"/>
    </row>
    <row r="133" spans="1:24" ht="96">
      <c r="A133" s="107">
        <v>1</v>
      </c>
      <c r="B133" s="128"/>
      <c r="C133" s="127" t="s">
        <v>451</v>
      </c>
      <c r="D133" s="100"/>
      <c r="E133" s="100"/>
      <c r="F133" s="100"/>
      <c r="G133" s="100">
        <v>1508</v>
      </c>
      <c r="H133" s="100"/>
      <c r="I133" s="100"/>
      <c r="J133" s="100"/>
      <c r="K133" s="101"/>
      <c r="L133" s="100"/>
      <c r="M133" s="101"/>
      <c r="N133" s="100"/>
      <c r="O133" s="100"/>
      <c r="P133" s="101">
        <v>1508</v>
      </c>
      <c r="Q133" s="101"/>
      <c r="R133" s="101"/>
      <c r="S133" s="101"/>
      <c r="T133" s="109">
        <f t="shared" ref="T133" si="85">P133+Q133+R133+S133</f>
        <v>1508</v>
      </c>
      <c r="U133" s="110">
        <f t="shared" ref="U133:U135" si="86">D133+E133+F133+G133+H133+I133+J133+K133+L133+M133+N133+O133</f>
        <v>1508</v>
      </c>
      <c r="V133" s="111">
        <f t="shared" ref="V133" si="87">T133-U133</f>
        <v>0</v>
      </c>
      <c r="W133" s="96"/>
      <c r="X133" s="97" t="s">
        <v>373</v>
      </c>
    </row>
    <row r="134" spans="1:24" ht="40.950000000000003" customHeight="1">
      <c r="A134" s="183" t="s">
        <v>174</v>
      </c>
      <c r="B134" s="184"/>
      <c r="C134" s="177"/>
      <c r="D134" s="100"/>
      <c r="E134" s="100"/>
      <c r="F134" s="100"/>
      <c r="G134" s="100"/>
      <c r="H134" s="100"/>
      <c r="I134" s="100"/>
      <c r="J134" s="100"/>
      <c r="K134" s="101"/>
      <c r="L134" s="100"/>
      <c r="M134" s="101"/>
      <c r="N134" s="100"/>
      <c r="O134" s="100"/>
      <c r="P134" s="101"/>
      <c r="Q134" s="101"/>
      <c r="R134" s="101"/>
      <c r="S134" s="101"/>
      <c r="T134" s="102"/>
      <c r="U134" s="110">
        <f t="shared" si="86"/>
        <v>0</v>
      </c>
      <c r="V134" s="104"/>
      <c r="W134" s="96"/>
      <c r="X134" s="95"/>
    </row>
    <row r="135" spans="1:24">
      <c r="A135" s="362" t="s">
        <v>56</v>
      </c>
      <c r="B135" s="363"/>
      <c r="C135" s="364"/>
      <c r="D135" s="100"/>
      <c r="E135" s="100"/>
      <c r="F135" s="100"/>
      <c r="G135" s="100"/>
      <c r="H135" s="100"/>
      <c r="I135" s="100"/>
      <c r="J135" s="100"/>
      <c r="K135" s="101"/>
      <c r="L135" s="100"/>
      <c r="M135" s="101"/>
      <c r="N135" s="100"/>
      <c r="O135" s="100"/>
      <c r="P135" s="101"/>
      <c r="Q135" s="101"/>
      <c r="R135" s="101"/>
      <c r="S135" s="101"/>
      <c r="T135" s="102"/>
      <c r="U135" s="110">
        <f t="shared" si="86"/>
        <v>0</v>
      </c>
      <c r="V135" s="104"/>
      <c r="W135" s="96"/>
      <c r="X135" s="95"/>
    </row>
    <row r="136" spans="1:24" ht="48">
      <c r="A136" s="107">
        <v>1</v>
      </c>
      <c r="B136" s="128"/>
      <c r="C136" s="127" t="s">
        <v>158</v>
      </c>
      <c r="D136" s="100"/>
      <c r="E136" s="100"/>
      <c r="F136" s="100"/>
      <c r="G136" s="100"/>
      <c r="H136" s="100">
        <v>5500</v>
      </c>
      <c r="I136" s="100"/>
      <c r="J136" s="100"/>
      <c r="K136" s="101"/>
      <c r="L136" s="100"/>
      <c r="M136" s="101"/>
      <c r="N136" s="100"/>
      <c r="O136" s="100"/>
      <c r="P136" s="101">
        <v>5500</v>
      </c>
      <c r="Q136" s="101"/>
      <c r="R136" s="101"/>
      <c r="S136" s="101"/>
      <c r="T136" s="109">
        <f t="shared" ref="T136" si="88">P136+Q136+R136+S136</f>
        <v>5500</v>
      </c>
      <c r="U136" s="110">
        <f>F136</f>
        <v>0</v>
      </c>
      <c r="V136" s="111">
        <v>0</v>
      </c>
      <c r="W136" s="96"/>
      <c r="X136" s="97" t="s">
        <v>379</v>
      </c>
    </row>
    <row r="137" spans="1:24">
      <c r="A137" s="362" t="s">
        <v>59</v>
      </c>
      <c r="B137" s="363"/>
      <c r="C137" s="364"/>
      <c r="D137" s="100"/>
      <c r="E137" s="100"/>
      <c r="F137" s="100"/>
      <c r="G137" s="100"/>
      <c r="H137" s="100"/>
      <c r="I137" s="100"/>
      <c r="J137" s="100"/>
      <c r="K137" s="101"/>
      <c r="L137" s="100"/>
      <c r="M137" s="101"/>
      <c r="N137" s="100"/>
      <c r="O137" s="100"/>
      <c r="P137" s="101"/>
      <c r="Q137" s="101"/>
      <c r="R137" s="101"/>
      <c r="S137" s="101"/>
      <c r="T137" s="102"/>
      <c r="U137" s="103"/>
      <c r="V137" s="104"/>
      <c r="W137" s="96"/>
      <c r="X137" s="95"/>
    </row>
    <row r="138" spans="1:24" ht="43.95" customHeight="1">
      <c r="A138" s="107">
        <v>1</v>
      </c>
      <c r="B138" s="128"/>
      <c r="C138" s="127" t="s">
        <v>159</v>
      </c>
      <c r="D138" s="100"/>
      <c r="E138" s="100"/>
      <c r="F138" s="100"/>
      <c r="G138" s="100">
        <v>5000</v>
      </c>
      <c r="H138" s="100"/>
      <c r="I138" s="100"/>
      <c r="J138" s="100"/>
      <c r="K138" s="101">
        <v>5000</v>
      </c>
      <c r="L138" s="100"/>
      <c r="M138" s="101"/>
      <c r="N138" s="100"/>
      <c r="O138" s="100"/>
      <c r="P138" s="101">
        <v>1000</v>
      </c>
      <c r="Q138" s="101"/>
      <c r="R138" s="101"/>
      <c r="S138" s="101"/>
      <c r="T138" s="109">
        <f t="shared" ref="T138" si="89">P138+Q138+R138+S138</f>
        <v>1000</v>
      </c>
      <c r="U138" s="110">
        <f t="shared" ref="U138" si="90">D138+E138+F138+G138+H138+I138+J138+K138+L138+M138+N138+O138</f>
        <v>10000</v>
      </c>
      <c r="V138" s="111">
        <f t="shared" ref="V138" si="91">T138-U138</f>
        <v>-9000</v>
      </c>
      <c r="W138" s="96"/>
      <c r="X138" s="97" t="s">
        <v>379</v>
      </c>
    </row>
    <row r="139" spans="1:24" ht="23.4" customHeight="1">
      <c r="A139" s="362" t="s">
        <v>77</v>
      </c>
      <c r="B139" s="363"/>
      <c r="C139" s="364"/>
      <c r="D139" s="100"/>
      <c r="E139" s="100"/>
      <c r="F139" s="100"/>
      <c r="G139" s="100"/>
      <c r="H139" s="100"/>
      <c r="I139" s="100"/>
      <c r="J139" s="100"/>
      <c r="K139" s="101"/>
      <c r="L139" s="100"/>
      <c r="M139" s="101"/>
      <c r="N139" s="100"/>
      <c r="O139" s="100"/>
      <c r="P139" s="101"/>
      <c r="Q139" s="101"/>
      <c r="R139" s="101"/>
      <c r="S139" s="101"/>
      <c r="T139" s="102"/>
      <c r="U139" s="103"/>
      <c r="V139" s="104"/>
      <c r="W139" s="96"/>
      <c r="X139" s="95"/>
    </row>
    <row r="140" spans="1:24" ht="54.6" customHeight="1">
      <c r="A140" s="107">
        <v>1</v>
      </c>
      <c r="B140" s="128"/>
      <c r="C140" s="127" t="s">
        <v>113</v>
      </c>
      <c r="D140" s="100"/>
      <c r="E140" s="100"/>
      <c r="F140" s="100"/>
      <c r="G140" s="100"/>
      <c r="H140" s="100">
        <v>1496</v>
      </c>
      <c r="I140" s="100"/>
      <c r="J140" s="100"/>
      <c r="K140" s="101"/>
      <c r="L140" s="100"/>
      <c r="M140" s="101"/>
      <c r="N140" s="100"/>
      <c r="O140" s="100"/>
      <c r="P140" s="101">
        <v>1496</v>
      </c>
      <c r="Q140" s="101"/>
      <c r="R140" s="101"/>
      <c r="S140" s="101"/>
      <c r="T140" s="109">
        <f t="shared" ref="T140" si="92">P140+Q140+R140+S140</f>
        <v>1496</v>
      </c>
      <c r="U140" s="110">
        <f t="shared" ref="U140" si="93">D140+E140+F140+G140+H140+I140+J140+K140+L140+M140+N140+O140</f>
        <v>1496</v>
      </c>
      <c r="V140" s="111">
        <f t="shared" ref="V140" si="94">T140-U140</f>
        <v>0</v>
      </c>
      <c r="W140" s="96"/>
      <c r="X140" s="97" t="s">
        <v>379</v>
      </c>
    </row>
    <row r="141" spans="1:24">
      <c r="A141" s="183" t="s">
        <v>175</v>
      </c>
      <c r="B141" s="184"/>
      <c r="C141" s="177"/>
      <c r="D141" s="100"/>
      <c r="E141" s="100"/>
      <c r="F141" s="100"/>
      <c r="G141" s="100"/>
      <c r="H141" s="100"/>
      <c r="I141" s="100"/>
      <c r="J141" s="100"/>
      <c r="K141" s="101"/>
      <c r="L141" s="100"/>
      <c r="M141" s="101"/>
      <c r="N141" s="100"/>
      <c r="O141" s="100"/>
      <c r="P141" s="101"/>
      <c r="Q141" s="101"/>
      <c r="R141" s="101"/>
      <c r="S141" s="101"/>
      <c r="T141" s="102"/>
      <c r="U141" s="110">
        <f t="shared" ref="U141" si="95">D141+E141+F141+G141+H141+I141+J141+K141+L141+M141+N141+O141</f>
        <v>0</v>
      </c>
      <c r="V141" s="111">
        <f t="shared" ref="V141" si="96">T141-U141</f>
        <v>0</v>
      </c>
      <c r="W141" s="96"/>
      <c r="X141" s="95"/>
    </row>
    <row r="142" spans="1:24">
      <c r="A142" s="362" t="s">
        <v>59</v>
      </c>
      <c r="B142" s="363"/>
      <c r="C142" s="364"/>
      <c r="D142" s="100"/>
      <c r="E142" s="100"/>
      <c r="F142" s="100"/>
      <c r="G142" s="100"/>
      <c r="H142" s="100"/>
      <c r="I142" s="100"/>
      <c r="J142" s="100"/>
      <c r="K142" s="101"/>
      <c r="L142" s="100"/>
      <c r="M142" s="101"/>
      <c r="N142" s="100"/>
      <c r="O142" s="100"/>
      <c r="P142" s="101"/>
      <c r="Q142" s="101"/>
      <c r="R142" s="101"/>
      <c r="S142" s="101"/>
      <c r="T142" s="102"/>
      <c r="U142" s="103"/>
      <c r="V142" s="104"/>
      <c r="W142" s="96"/>
      <c r="X142" s="305"/>
    </row>
    <row r="143" spans="1:24" ht="120">
      <c r="A143" s="107">
        <v>1</v>
      </c>
      <c r="B143" s="128"/>
      <c r="C143" s="127" t="s">
        <v>156</v>
      </c>
      <c r="D143" s="100"/>
      <c r="E143" s="100"/>
      <c r="F143" s="100"/>
      <c r="G143" s="100">
        <v>9008</v>
      </c>
      <c r="H143" s="100"/>
      <c r="I143" s="100"/>
      <c r="J143" s="100"/>
      <c r="K143" s="101"/>
      <c r="L143" s="100">
        <v>4868</v>
      </c>
      <c r="M143" s="101"/>
      <c r="N143" s="100"/>
      <c r="O143" s="100"/>
      <c r="P143" s="101">
        <v>13876</v>
      </c>
      <c r="Q143" s="101"/>
      <c r="R143" s="101"/>
      <c r="S143" s="101"/>
      <c r="T143" s="109">
        <f t="shared" ref="T143" si="97">P143+Q143+R143+S143</f>
        <v>13876</v>
      </c>
      <c r="U143" s="110">
        <f t="shared" ref="U143" si="98">D143+E143+F143+G143+H143+I143+J143+K143+L143+M143+N143+O143</f>
        <v>13876</v>
      </c>
      <c r="V143" s="111">
        <f t="shared" ref="V143" si="99">T143-U143</f>
        <v>0</v>
      </c>
      <c r="W143" s="96"/>
      <c r="X143" s="307" t="s">
        <v>428</v>
      </c>
    </row>
    <row r="144" spans="1:24">
      <c r="A144" s="362" t="s">
        <v>77</v>
      </c>
      <c r="B144" s="363"/>
      <c r="C144" s="364"/>
      <c r="D144" s="100"/>
      <c r="E144" s="100"/>
      <c r="F144" s="100"/>
      <c r="G144" s="100"/>
      <c r="H144" s="100"/>
      <c r="I144" s="100"/>
      <c r="J144" s="100"/>
      <c r="K144" s="101"/>
      <c r="L144" s="100"/>
      <c r="M144" s="101"/>
      <c r="N144" s="100"/>
      <c r="O144" s="100"/>
      <c r="P144" s="101"/>
      <c r="Q144" s="101"/>
      <c r="R144" s="101"/>
      <c r="S144" s="101"/>
      <c r="T144" s="102"/>
      <c r="U144" s="103"/>
      <c r="V144" s="104"/>
      <c r="W144" s="96"/>
      <c r="X144" s="305"/>
    </row>
    <row r="145" spans="1:24" ht="36" customHeight="1">
      <c r="A145" s="107">
        <v>1</v>
      </c>
      <c r="B145" s="128"/>
      <c r="C145" s="127" t="s">
        <v>113</v>
      </c>
      <c r="D145" s="100"/>
      <c r="E145" s="100"/>
      <c r="F145" s="100"/>
      <c r="G145" s="100">
        <v>2541</v>
      </c>
      <c r="H145" s="100"/>
      <c r="I145" s="100"/>
      <c r="J145" s="100"/>
      <c r="K145" s="101">
        <v>1993</v>
      </c>
      <c r="L145" s="100"/>
      <c r="M145" s="101"/>
      <c r="N145" s="100"/>
      <c r="O145" s="100"/>
      <c r="P145" s="101">
        <v>4534</v>
      </c>
      <c r="Q145" s="101"/>
      <c r="R145" s="101"/>
      <c r="S145" s="101"/>
      <c r="T145" s="109">
        <f t="shared" ref="T145" si="100">P145+Q145+R145+S145</f>
        <v>4534</v>
      </c>
      <c r="U145" s="110">
        <f t="shared" ref="U145" si="101">D145+E145+F145+G145+H145+I145+J145+K145+L145+M145+N145+O145</f>
        <v>4534</v>
      </c>
      <c r="V145" s="111">
        <f t="shared" ref="V145" si="102">T145-U145</f>
        <v>0</v>
      </c>
      <c r="W145" s="96"/>
      <c r="X145" s="307" t="s">
        <v>428</v>
      </c>
    </row>
    <row r="146" spans="1:24" ht="96">
      <c r="A146" s="107">
        <v>2</v>
      </c>
      <c r="B146" s="128"/>
      <c r="C146" s="127" t="s">
        <v>157</v>
      </c>
      <c r="D146" s="100"/>
      <c r="E146" s="100"/>
      <c r="F146" s="100"/>
      <c r="G146" s="100"/>
      <c r="H146" s="100">
        <v>7800</v>
      </c>
      <c r="I146" s="100"/>
      <c r="J146" s="100"/>
      <c r="K146" s="101"/>
      <c r="L146" s="100"/>
      <c r="M146" s="101"/>
      <c r="N146" s="100"/>
      <c r="O146" s="100"/>
      <c r="P146" s="101">
        <v>7800</v>
      </c>
      <c r="Q146" s="101"/>
      <c r="R146" s="101"/>
      <c r="S146" s="101"/>
      <c r="T146" s="109">
        <f t="shared" ref="T146" si="103">P146+Q146+R146+S146</f>
        <v>7800</v>
      </c>
      <c r="U146" s="110">
        <f t="shared" ref="U146:U147" si="104">D146+E146+F146+G146+H146+I146+J146+K146+L146+M146+N146+O146</f>
        <v>7800</v>
      </c>
      <c r="V146" s="111">
        <f t="shared" ref="V146:V147" si="105">T146-U146</f>
        <v>0</v>
      </c>
      <c r="W146" s="96"/>
      <c r="X146" s="307" t="s">
        <v>428</v>
      </c>
    </row>
    <row r="147" spans="1:24">
      <c r="A147" s="183" t="s">
        <v>176</v>
      </c>
      <c r="B147" s="184"/>
      <c r="C147" s="177"/>
      <c r="D147" s="100"/>
      <c r="E147" s="100"/>
      <c r="F147" s="100"/>
      <c r="G147" s="100"/>
      <c r="H147" s="100"/>
      <c r="I147" s="100"/>
      <c r="J147" s="100"/>
      <c r="K147" s="101"/>
      <c r="L147" s="100"/>
      <c r="M147" s="101"/>
      <c r="N147" s="100"/>
      <c r="O147" s="100"/>
      <c r="P147" s="101"/>
      <c r="Q147" s="101"/>
      <c r="R147" s="101"/>
      <c r="S147" s="101"/>
      <c r="T147" s="102"/>
      <c r="U147" s="110">
        <f t="shared" si="104"/>
        <v>0</v>
      </c>
      <c r="V147" s="111">
        <f t="shared" si="105"/>
        <v>0</v>
      </c>
      <c r="W147" s="96"/>
      <c r="X147" s="95"/>
    </row>
    <row r="148" spans="1:24">
      <c r="A148" s="362" t="s">
        <v>59</v>
      </c>
      <c r="B148" s="363"/>
      <c r="C148" s="364"/>
      <c r="D148" s="100"/>
      <c r="E148" s="100"/>
      <c r="F148" s="100"/>
      <c r="G148" s="100"/>
      <c r="H148" s="100"/>
      <c r="I148" s="100"/>
      <c r="J148" s="100"/>
      <c r="K148" s="101"/>
      <c r="L148" s="100"/>
      <c r="M148" s="101"/>
      <c r="N148" s="100"/>
      <c r="O148" s="100"/>
      <c r="P148" s="101"/>
      <c r="Q148" s="101"/>
      <c r="R148" s="101"/>
      <c r="S148" s="101"/>
      <c r="T148" s="102"/>
      <c r="U148" s="103"/>
      <c r="V148" s="104"/>
      <c r="W148" s="96"/>
      <c r="X148" s="95"/>
    </row>
    <row r="149" spans="1:24" ht="120">
      <c r="A149" s="107">
        <v>1</v>
      </c>
      <c r="B149" s="128"/>
      <c r="C149" s="127" t="s">
        <v>156</v>
      </c>
      <c r="D149" s="100"/>
      <c r="E149" s="100"/>
      <c r="F149" s="100"/>
      <c r="G149" s="100">
        <v>3889</v>
      </c>
      <c r="H149" s="100"/>
      <c r="I149" s="100"/>
      <c r="J149" s="100"/>
      <c r="K149" s="101">
        <v>1740</v>
      </c>
      <c r="L149" s="100"/>
      <c r="M149" s="101"/>
      <c r="N149" s="100"/>
      <c r="O149" s="100"/>
      <c r="P149" s="101">
        <v>5629</v>
      </c>
      <c r="Q149" s="101"/>
      <c r="R149" s="101"/>
      <c r="S149" s="101"/>
      <c r="T149" s="109">
        <f t="shared" ref="T149" si="106">P149+Q149+R149+S149</f>
        <v>5629</v>
      </c>
      <c r="U149" s="110">
        <f t="shared" ref="U149" si="107">D149+E149+F149+G149+H149+I149+J149+K149+L149+M149+N149+O149</f>
        <v>5629</v>
      </c>
      <c r="V149" s="111">
        <f t="shared" ref="V149" si="108">T149-U149</f>
        <v>0</v>
      </c>
      <c r="W149" s="96"/>
      <c r="X149" s="307" t="s">
        <v>392</v>
      </c>
    </row>
    <row r="150" spans="1:24" ht="120">
      <c r="A150" s="192">
        <v>2</v>
      </c>
      <c r="B150" s="193"/>
      <c r="C150" s="194" t="s">
        <v>452</v>
      </c>
      <c r="D150" s="100"/>
      <c r="E150" s="100"/>
      <c r="F150" s="100"/>
      <c r="G150" s="100"/>
      <c r="H150" s="100"/>
      <c r="I150" s="100"/>
      <c r="J150" s="100"/>
      <c r="K150" s="101"/>
      <c r="L150" s="100">
        <v>7110</v>
      </c>
      <c r="M150" s="101"/>
      <c r="N150" s="100"/>
      <c r="O150" s="100"/>
      <c r="P150" s="101">
        <v>7110</v>
      </c>
      <c r="Q150" s="101"/>
      <c r="R150" s="101"/>
      <c r="S150" s="101"/>
      <c r="T150" s="109">
        <f t="shared" ref="T150:T151" si="109">P150+Q150+R150+S150</f>
        <v>7110</v>
      </c>
      <c r="U150" s="110">
        <f t="shared" ref="U150:U151" si="110">D150+E150+F150+G150+H150+I150+J150+K150+L150+M150+N150+O150</f>
        <v>7110</v>
      </c>
      <c r="V150" s="111">
        <f t="shared" ref="V150:V151" si="111">T150-U150</f>
        <v>0</v>
      </c>
      <c r="W150" s="96"/>
      <c r="X150" s="307" t="s">
        <v>392</v>
      </c>
    </row>
    <row r="151" spans="1:24" ht="24">
      <c r="A151" s="192">
        <v>3</v>
      </c>
      <c r="B151" s="193"/>
      <c r="C151" s="194" t="s">
        <v>453</v>
      </c>
      <c r="D151" s="100"/>
      <c r="E151" s="100"/>
      <c r="F151" s="100"/>
      <c r="G151" s="100"/>
      <c r="H151" s="100">
        <v>6424</v>
      </c>
      <c r="I151" s="100"/>
      <c r="J151" s="100"/>
      <c r="K151" s="101"/>
      <c r="L151" s="100"/>
      <c r="M151" s="101">
        <v>3275</v>
      </c>
      <c r="N151" s="100"/>
      <c r="O151" s="100"/>
      <c r="P151" s="101">
        <v>10149</v>
      </c>
      <c r="Q151" s="101"/>
      <c r="R151" s="101"/>
      <c r="S151" s="101"/>
      <c r="T151" s="109">
        <f t="shared" si="109"/>
        <v>10149</v>
      </c>
      <c r="U151" s="110">
        <f t="shared" si="110"/>
        <v>9699</v>
      </c>
      <c r="V151" s="111">
        <f t="shared" si="111"/>
        <v>450</v>
      </c>
      <c r="W151" s="96"/>
      <c r="X151" s="307" t="s">
        <v>392</v>
      </c>
    </row>
    <row r="152" spans="1:24" ht="39.6" customHeight="1">
      <c r="A152" s="183" t="s">
        <v>177</v>
      </c>
      <c r="B152" s="184"/>
      <c r="C152" s="177"/>
      <c r="D152" s="100"/>
      <c r="E152" s="100"/>
      <c r="F152" s="100"/>
      <c r="G152" s="100"/>
      <c r="H152" s="100"/>
      <c r="I152" s="100"/>
      <c r="J152" s="100"/>
      <c r="K152" s="101"/>
      <c r="L152" s="100"/>
      <c r="M152" s="101"/>
      <c r="N152" s="100"/>
      <c r="O152" s="100"/>
      <c r="P152" s="101"/>
      <c r="Q152" s="101"/>
      <c r="R152" s="101"/>
      <c r="S152" s="101"/>
      <c r="T152" s="102"/>
      <c r="U152" s="103"/>
      <c r="V152" s="104"/>
      <c r="W152" s="96"/>
      <c r="X152" s="95"/>
    </row>
    <row r="153" spans="1:24">
      <c r="A153" s="362" t="s">
        <v>110</v>
      </c>
      <c r="B153" s="363"/>
      <c r="C153" s="364"/>
      <c r="D153" s="100"/>
      <c r="E153" s="100"/>
      <c r="F153" s="100"/>
      <c r="G153" s="100"/>
      <c r="H153" s="100"/>
      <c r="I153" s="100"/>
      <c r="J153" s="100"/>
      <c r="K153" s="101"/>
      <c r="L153" s="100"/>
      <c r="M153" s="101"/>
      <c r="N153" s="100"/>
      <c r="O153" s="100"/>
      <c r="P153" s="101"/>
      <c r="Q153" s="101"/>
      <c r="R153" s="101"/>
      <c r="S153" s="101"/>
      <c r="T153" s="102"/>
      <c r="U153" s="103"/>
      <c r="V153" s="104"/>
      <c r="W153" s="96"/>
      <c r="X153" s="95"/>
    </row>
    <row r="154" spans="1:24" ht="48">
      <c r="A154" s="107">
        <v>1</v>
      </c>
      <c r="B154" s="128"/>
      <c r="C154" s="127" t="s">
        <v>131</v>
      </c>
      <c r="D154" s="100"/>
      <c r="E154" s="100"/>
      <c r="F154" s="100"/>
      <c r="G154" s="100">
        <v>12150</v>
      </c>
      <c r="H154" s="100"/>
      <c r="I154" s="100"/>
      <c r="J154" s="100"/>
      <c r="K154" s="101"/>
      <c r="L154" s="100"/>
      <c r="M154" s="101"/>
      <c r="N154" s="100"/>
      <c r="O154" s="100"/>
      <c r="P154" s="101">
        <v>12150</v>
      </c>
      <c r="Q154" s="101"/>
      <c r="R154" s="101"/>
      <c r="S154" s="101"/>
      <c r="T154" s="109">
        <f t="shared" ref="T154" si="112">P154+Q154+R154+S154</f>
        <v>12150</v>
      </c>
      <c r="U154" s="110">
        <f t="shared" ref="U154" si="113">D154+E154+F154+G154+H154+I154+J154+K154+L154+M154+N154+O154</f>
        <v>12150</v>
      </c>
      <c r="V154" s="111">
        <f t="shared" ref="V154" si="114">T154-U154</f>
        <v>0</v>
      </c>
      <c r="W154" s="96"/>
      <c r="X154" s="307" t="s">
        <v>421</v>
      </c>
    </row>
    <row r="155" spans="1:24">
      <c r="A155" s="362" t="s">
        <v>110</v>
      </c>
      <c r="B155" s="363"/>
      <c r="C155" s="364"/>
      <c r="D155" s="100"/>
      <c r="E155" s="100"/>
      <c r="F155" s="100"/>
      <c r="G155" s="100"/>
      <c r="H155" s="100"/>
      <c r="I155" s="100"/>
      <c r="J155" s="100"/>
      <c r="K155" s="101"/>
      <c r="L155" s="100"/>
      <c r="M155" s="101"/>
      <c r="N155" s="100"/>
      <c r="O155" s="100"/>
      <c r="P155" s="101"/>
      <c r="Q155" s="101"/>
      <c r="R155" s="101"/>
      <c r="S155" s="101"/>
      <c r="T155" s="102"/>
      <c r="U155" s="103"/>
      <c r="V155" s="104"/>
      <c r="W155" s="96"/>
      <c r="X155" s="95"/>
    </row>
    <row r="156" spans="1:24" ht="48">
      <c r="A156" s="107">
        <v>1</v>
      </c>
      <c r="B156" s="128"/>
      <c r="C156" s="127" t="s">
        <v>446</v>
      </c>
      <c r="D156" s="100"/>
      <c r="E156" s="100"/>
      <c r="F156" s="100">
        <v>10453</v>
      </c>
      <c r="G156" s="100"/>
      <c r="H156" s="100"/>
      <c r="I156" s="100"/>
      <c r="J156" s="100"/>
      <c r="K156" s="101">
        <v>3425</v>
      </c>
      <c r="L156" s="100"/>
      <c r="M156" s="101"/>
      <c r="N156" s="100"/>
      <c r="O156" s="100"/>
      <c r="P156" s="101">
        <v>13878</v>
      </c>
      <c r="Q156" s="101"/>
      <c r="R156" s="101"/>
      <c r="S156" s="101"/>
      <c r="T156" s="109">
        <f t="shared" ref="T156" si="115">P156+Q156+R156+S156</f>
        <v>13878</v>
      </c>
      <c r="U156" s="110">
        <f t="shared" ref="U156" si="116">D156+E156+F156+G156+H156+I156+J156+K156+L156+M156+N156+O156</f>
        <v>13878</v>
      </c>
      <c r="V156" s="111">
        <f t="shared" ref="V156" si="117">T156-U156</f>
        <v>0</v>
      </c>
      <c r="W156" s="96"/>
      <c r="X156" s="307" t="s">
        <v>421</v>
      </c>
    </row>
    <row r="157" spans="1:24">
      <c r="A157" s="362" t="s">
        <v>110</v>
      </c>
      <c r="B157" s="363"/>
      <c r="C157" s="364"/>
      <c r="D157" s="100"/>
      <c r="E157" s="100"/>
      <c r="F157" s="100"/>
      <c r="G157" s="100"/>
      <c r="H157" s="100"/>
      <c r="I157" s="100"/>
      <c r="J157" s="100"/>
      <c r="K157" s="101"/>
      <c r="L157" s="100"/>
      <c r="M157" s="101"/>
      <c r="N157" s="100"/>
      <c r="O157" s="100"/>
      <c r="P157" s="101"/>
      <c r="Q157" s="101"/>
      <c r="R157" s="101"/>
      <c r="S157" s="101"/>
      <c r="T157" s="109">
        <f t="shared" ref="T157" si="118">P157+Q157+R157+S157</f>
        <v>0</v>
      </c>
      <c r="U157" s="110">
        <f t="shared" ref="U157" si="119">D157+E157+F157+G157+H157+I157+J157+K157+L157+M157+N157+O157</f>
        <v>0</v>
      </c>
      <c r="V157" s="111">
        <f t="shared" ref="V157" si="120">T157-U157</f>
        <v>0</v>
      </c>
      <c r="W157" s="96"/>
      <c r="X157" s="95"/>
    </row>
    <row r="158" spans="1:24" ht="72">
      <c r="A158" s="192">
        <v>1</v>
      </c>
      <c r="B158" s="193"/>
      <c r="C158" s="194" t="s">
        <v>133</v>
      </c>
      <c r="D158" s="100"/>
      <c r="E158" s="100"/>
      <c r="F158" s="100"/>
      <c r="G158" s="100">
        <v>5000</v>
      </c>
      <c r="H158" s="100"/>
      <c r="I158" s="100"/>
      <c r="J158" s="100"/>
      <c r="K158" s="101"/>
      <c r="L158" s="100"/>
      <c r="M158" s="101"/>
      <c r="N158" s="100"/>
      <c r="O158" s="100"/>
      <c r="P158" s="101">
        <v>5000</v>
      </c>
      <c r="Q158" s="101"/>
      <c r="R158" s="101"/>
      <c r="S158" s="101"/>
      <c r="T158" s="109">
        <f t="shared" ref="T158" si="121">P158+Q158+R158+S158</f>
        <v>5000</v>
      </c>
      <c r="U158" s="110">
        <f t="shared" ref="U158" si="122">D158+E158+F158+G158+H158+I158+J158+K158+L158+M158+N158+O158</f>
        <v>5000</v>
      </c>
      <c r="V158" s="111">
        <f t="shared" ref="V158" si="123">T158-U158</f>
        <v>0</v>
      </c>
      <c r="W158" s="96"/>
      <c r="X158" s="307" t="s">
        <v>421</v>
      </c>
    </row>
    <row r="159" spans="1:24">
      <c r="A159" s="362" t="s">
        <v>126</v>
      </c>
      <c r="B159" s="363"/>
      <c r="C159" s="364"/>
      <c r="D159" s="100"/>
      <c r="E159" s="100"/>
      <c r="F159" s="100"/>
      <c r="G159" s="100"/>
      <c r="H159" s="100"/>
      <c r="I159" s="100"/>
      <c r="J159" s="100"/>
      <c r="K159" s="101"/>
      <c r="L159" s="100"/>
      <c r="M159" s="101"/>
      <c r="N159" s="100"/>
      <c r="O159" s="100"/>
      <c r="P159" s="101"/>
      <c r="Q159" s="101"/>
      <c r="R159" s="101"/>
      <c r="S159" s="101"/>
      <c r="T159" s="102"/>
      <c r="U159" s="103"/>
      <c r="V159" s="104"/>
      <c r="W159" s="96"/>
      <c r="X159" s="95"/>
    </row>
    <row r="160" spans="1:24" ht="51.6" customHeight="1">
      <c r="A160" s="107">
        <v>1</v>
      </c>
      <c r="B160" s="128"/>
      <c r="C160" s="127" t="s">
        <v>447</v>
      </c>
      <c r="D160" s="100"/>
      <c r="E160" s="100"/>
      <c r="F160" s="100"/>
      <c r="G160" s="100"/>
      <c r="H160" s="100">
        <v>12890</v>
      </c>
      <c r="I160" s="100"/>
      <c r="J160" s="100"/>
      <c r="K160" s="101"/>
      <c r="L160" s="100"/>
      <c r="M160" s="101"/>
      <c r="N160" s="100"/>
      <c r="O160" s="100"/>
      <c r="P160" s="101">
        <v>12890</v>
      </c>
      <c r="Q160" s="101"/>
      <c r="R160" s="101"/>
      <c r="S160" s="101"/>
      <c r="T160" s="109">
        <f t="shared" ref="T160" si="124">P160+Q160+R160+S160</f>
        <v>12890</v>
      </c>
      <c r="U160" s="110">
        <f t="shared" ref="U160" si="125">D160+E160+F160+G160+H160+I160+J160+K160+L160+M160+N160+O160</f>
        <v>12890</v>
      </c>
      <c r="V160" s="111">
        <f t="shared" ref="V160" si="126">T160-U160</f>
        <v>0</v>
      </c>
      <c r="W160" s="96"/>
      <c r="X160" s="307" t="s">
        <v>421</v>
      </c>
    </row>
    <row r="161" spans="1:25" ht="42">
      <c r="A161" s="107">
        <v>2</v>
      </c>
      <c r="B161" s="112"/>
      <c r="C161" s="114" t="s">
        <v>128</v>
      </c>
      <c r="D161" s="100"/>
      <c r="E161" s="100"/>
      <c r="F161" s="100">
        <v>29366</v>
      </c>
      <c r="G161" s="100"/>
      <c r="H161" s="100"/>
      <c r="I161" s="100"/>
      <c r="J161" s="100"/>
      <c r="K161" s="101"/>
      <c r="L161" s="100"/>
      <c r="M161" s="101"/>
      <c r="N161" s="100"/>
      <c r="O161" s="100"/>
      <c r="P161" s="101">
        <v>29366</v>
      </c>
      <c r="Q161" s="101"/>
      <c r="R161" s="101"/>
      <c r="S161" s="101"/>
      <c r="T161" s="109">
        <f t="shared" si="10"/>
        <v>29366</v>
      </c>
      <c r="U161" s="110">
        <f t="shared" si="11"/>
        <v>29366</v>
      </c>
      <c r="V161" s="111">
        <f t="shared" si="9"/>
        <v>0</v>
      </c>
      <c r="W161" s="96" t="s">
        <v>49</v>
      </c>
      <c r="X161" s="307" t="s">
        <v>422</v>
      </c>
    </row>
    <row r="162" spans="1:25" ht="21.6" thickBot="1">
      <c r="A162" s="150">
        <v>3</v>
      </c>
      <c r="B162" s="152"/>
      <c r="C162" s="151" t="s">
        <v>129</v>
      </c>
      <c r="D162" s="186"/>
      <c r="E162" s="100"/>
      <c r="F162" s="100">
        <v>10192</v>
      </c>
      <c r="G162" s="186"/>
      <c r="H162" s="186"/>
      <c r="I162" s="186"/>
      <c r="J162" s="186"/>
      <c r="K162" s="187"/>
      <c r="L162" s="186"/>
      <c r="M162" s="187"/>
      <c r="N162" s="186"/>
      <c r="O162" s="186"/>
      <c r="P162" s="187">
        <v>10192</v>
      </c>
      <c r="Q162" s="187"/>
      <c r="R162" s="187"/>
      <c r="S162" s="187"/>
      <c r="T162" s="188">
        <f t="shared" si="10"/>
        <v>10192</v>
      </c>
      <c r="U162" s="189"/>
      <c r="V162" s="190"/>
      <c r="W162" s="191"/>
      <c r="X162" s="307" t="s">
        <v>421</v>
      </c>
    </row>
    <row r="163" spans="1:25" ht="42.6" thickBot="1">
      <c r="A163" s="150">
        <v>4</v>
      </c>
      <c r="B163" s="152"/>
      <c r="C163" s="151" t="s">
        <v>130</v>
      </c>
      <c r="D163" s="186"/>
      <c r="E163" s="100"/>
      <c r="F163" s="100">
        <v>14730</v>
      </c>
      <c r="G163" s="186"/>
      <c r="H163" s="186"/>
      <c r="I163" s="186"/>
      <c r="J163" s="186"/>
      <c r="K163" s="187"/>
      <c r="L163" s="186"/>
      <c r="M163" s="187"/>
      <c r="N163" s="186"/>
      <c r="O163" s="186"/>
      <c r="P163" s="187">
        <v>14730</v>
      </c>
      <c r="Q163" s="187"/>
      <c r="R163" s="187"/>
      <c r="S163" s="187"/>
      <c r="T163" s="188">
        <f t="shared" si="10"/>
        <v>14730</v>
      </c>
      <c r="U163" s="189">
        <f t="shared" si="11"/>
        <v>14730</v>
      </c>
      <c r="V163" s="190">
        <f t="shared" si="9"/>
        <v>0</v>
      </c>
      <c r="W163" s="191" t="s">
        <v>49</v>
      </c>
      <c r="X163" s="307" t="s">
        <v>421</v>
      </c>
    </row>
    <row r="164" spans="1:25">
      <c r="A164" s="389" t="s">
        <v>165</v>
      </c>
      <c r="B164" s="390"/>
      <c r="C164" s="390"/>
      <c r="D164" s="197"/>
      <c r="E164" s="198"/>
      <c r="F164" s="199"/>
      <c r="G164" s="199"/>
      <c r="H164" s="199"/>
      <c r="I164" s="199"/>
      <c r="J164" s="199"/>
      <c r="K164" s="84"/>
      <c r="L164" s="199"/>
      <c r="M164" s="84"/>
      <c r="N164" s="199"/>
      <c r="O164" s="199"/>
      <c r="P164" s="84"/>
      <c r="Q164" s="84"/>
      <c r="R164" s="84"/>
      <c r="S164" s="84"/>
      <c r="T164" s="200"/>
      <c r="U164" s="201"/>
      <c r="V164" s="202"/>
      <c r="W164" s="203"/>
      <c r="X164" s="204"/>
    </row>
    <row r="165" spans="1:25">
      <c r="A165" s="391" t="s">
        <v>179</v>
      </c>
      <c r="B165" s="392"/>
      <c r="C165" s="393"/>
      <c r="D165" s="168"/>
      <c r="E165" s="169"/>
      <c r="F165" s="143"/>
      <c r="G165" s="143"/>
      <c r="H165" s="143"/>
      <c r="I165" s="143"/>
      <c r="J165" s="143"/>
      <c r="K165" s="144"/>
      <c r="L165" s="143"/>
      <c r="M165" s="144"/>
      <c r="N165" s="143"/>
      <c r="O165" s="143"/>
      <c r="P165" s="144"/>
      <c r="Q165" s="144"/>
      <c r="R165" s="144"/>
      <c r="S165" s="144"/>
      <c r="T165" s="163"/>
      <c r="U165" s="164"/>
      <c r="V165" s="165"/>
      <c r="W165" s="148"/>
      <c r="X165" s="166"/>
    </row>
    <row r="166" spans="1:25">
      <c r="A166" s="394" t="s">
        <v>126</v>
      </c>
      <c r="B166" s="395"/>
      <c r="C166" s="364"/>
      <c r="D166" s="143"/>
      <c r="E166" s="143"/>
      <c r="F166" s="143"/>
      <c r="G166" s="143"/>
      <c r="H166" s="143"/>
      <c r="I166" s="143"/>
      <c r="J166" s="143"/>
      <c r="K166" s="144"/>
      <c r="L166" s="143"/>
      <c r="M166" s="144"/>
      <c r="N166" s="143"/>
      <c r="O166" s="143"/>
      <c r="P166" s="144"/>
      <c r="Q166" s="144"/>
      <c r="R166" s="144"/>
      <c r="S166" s="144"/>
      <c r="T166" s="145"/>
      <c r="U166" s="146"/>
      <c r="V166" s="147"/>
      <c r="W166" s="148"/>
      <c r="X166" s="149"/>
    </row>
    <row r="167" spans="1:25" ht="42">
      <c r="A167" s="170">
        <v>1</v>
      </c>
      <c r="B167" s="171"/>
      <c r="C167" s="138" t="s">
        <v>178</v>
      </c>
      <c r="D167" s="100"/>
      <c r="E167" s="100"/>
      <c r="F167" s="100">
        <v>771</v>
      </c>
      <c r="G167" s="100"/>
      <c r="H167" s="100"/>
      <c r="I167" s="100"/>
      <c r="J167" s="100"/>
      <c r="K167" s="101"/>
      <c r="L167" s="100"/>
      <c r="M167" s="101"/>
      <c r="N167" s="100"/>
      <c r="O167" s="100"/>
      <c r="P167" s="101">
        <v>900</v>
      </c>
      <c r="Q167" s="101"/>
      <c r="R167" s="101"/>
      <c r="S167" s="101"/>
      <c r="T167" s="102">
        <f>S167+P167+Q167+R167</f>
        <v>900</v>
      </c>
      <c r="U167" s="103">
        <f>D167+E167+F167+G167+H167+I167+J167+K167+L167+M167+N167+O167</f>
        <v>771</v>
      </c>
      <c r="V167" s="104">
        <f>T167-U167</f>
        <v>129</v>
      </c>
      <c r="W167" s="96" t="s">
        <v>49</v>
      </c>
      <c r="X167" s="304" t="s">
        <v>427</v>
      </c>
    </row>
    <row r="168" spans="1:25" ht="43.2" customHeight="1">
      <c r="A168" s="391" t="s">
        <v>180</v>
      </c>
      <c r="B168" s="392"/>
      <c r="C168" s="393"/>
      <c r="D168" s="168"/>
      <c r="E168" s="169"/>
      <c r="F168" s="143"/>
      <c r="G168" s="143"/>
      <c r="H168" s="143"/>
      <c r="I168" s="143"/>
      <c r="J168" s="143"/>
      <c r="K168" s="144"/>
      <c r="L168" s="143"/>
      <c r="M168" s="144"/>
      <c r="N168" s="143"/>
      <c r="O168" s="143"/>
      <c r="P168" s="144"/>
      <c r="Q168" s="144"/>
      <c r="R168" s="144"/>
      <c r="S168" s="144"/>
      <c r="T168" s="163"/>
      <c r="U168" s="164"/>
      <c r="V168" s="165"/>
      <c r="W168" s="148"/>
      <c r="X168" s="166"/>
      <c r="Y168" s="2" t="s">
        <v>26</v>
      </c>
    </row>
    <row r="169" spans="1:25">
      <c r="A169" s="394" t="s">
        <v>181</v>
      </c>
      <c r="B169" s="395"/>
      <c r="C169" s="364"/>
      <c r="D169" s="143"/>
      <c r="E169" s="143"/>
      <c r="F169" s="143"/>
      <c r="G169" s="143"/>
      <c r="H169" s="143"/>
      <c r="I169" s="143"/>
      <c r="J169" s="143"/>
      <c r="K169" s="144"/>
      <c r="L169" s="143"/>
      <c r="M169" s="144"/>
      <c r="N169" s="143"/>
      <c r="O169" s="143"/>
      <c r="P169" s="144"/>
      <c r="Q169" s="144"/>
      <c r="R169" s="144"/>
      <c r="S169" s="144"/>
      <c r="T169" s="145"/>
      <c r="U169" s="146"/>
      <c r="V169" s="147"/>
      <c r="W169" s="148"/>
      <c r="X169" s="149"/>
    </row>
    <row r="170" spans="1:25">
      <c r="A170" s="170">
        <v>1</v>
      </c>
      <c r="B170" s="205"/>
      <c r="C170" s="206" t="s">
        <v>182</v>
      </c>
      <c r="D170" s="100"/>
      <c r="E170" s="100"/>
      <c r="F170" s="100">
        <v>14350</v>
      </c>
      <c r="G170" s="100"/>
      <c r="H170" s="100"/>
      <c r="I170" s="100"/>
      <c r="J170" s="100"/>
      <c r="K170" s="101"/>
      <c r="L170" s="100">
        <v>14350</v>
      </c>
      <c r="M170" s="101"/>
      <c r="N170" s="100"/>
      <c r="O170" s="100"/>
      <c r="P170" s="101"/>
      <c r="Q170" s="101">
        <v>26382</v>
      </c>
      <c r="R170" s="101"/>
      <c r="S170" s="101"/>
      <c r="T170" s="102">
        <f>S170+P170+Q170+R170</f>
        <v>26382</v>
      </c>
      <c r="U170" s="103">
        <f>D170+E170+F170+G170+H170+I170+J170+K170+L170+M170+N170+O170</f>
        <v>28700</v>
      </c>
      <c r="V170" s="104">
        <f>T170-U170</f>
        <v>-2318</v>
      </c>
      <c r="W170" s="96" t="s">
        <v>49</v>
      </c>
      <c r="X170" s="116" t="s">
        <v>382</v>
      </c>
    </row>
    <row r="171" spans="1:25" ht="42">
      <c r="A171" s="170">
        <v>2</v>
      </c>
      <c r="B171" s="171"/>
      <c r="C171" s="207" t="s">
        <v>183</v>
      </c>
      <c r="D171" s="136"/>
      <c r="E171" s="100"/>
      <c r="F171" s="100"/>
      <c r="G171" s="100"/>
      <c r="H171" s="100"/>
      <c r="I171" s="100"/>
      <c r="J171" s="100"/>
      <c r="K171" s="101"/>
      <c r="L171" s="100"/>
      <c r="M171" s="101">
        <v>628300</v>
      </c>
      <c r="N171" s="100"/>
      <c r="O171" s="100"/>
      <c r="P171" s="101"/>
      <c r="Q171" s="101">
        <v>628300</v>
      </c>
      <c r="R171" s="101"/>
      <c r="S171" s="101"/>
      <c r="T171" s="102">
        <f t="shared" ref="T171:T174" si="127">S171+P171+Q171+R171</f>
        <v>628300</v>
      </c>
      <c r="U171" s="103">
        <f t="shared" ref="U171:U174" si="128">D171+E171+F171+G171+H171+I171+J171+K171+L171+M171+N171+O171</f>
        <v>628300</v>
      </c>
      <c r="V171" s="104">
        <f t="shared" ref="V171:V174" si="129">T171-U171</f>
        <v>0</v>
      </c>
      <c r="W171" s="96" t="s">
        <v>49</v>
      </c>
      <c r="X171" s="116" t="s">
        <v>382</v>
      </c>
    </row>
    <row r="172" spans="1:25">
      <c r="A172" s="170">
        <v>3</v>
      </c>
      <c r="B172" s="171"/>
      <c r="C172" s="207" t="s">
        <v>454</v>
      </c>
      <c r="D172" s="136"/>
      <c r="E172" s="100"/>
      <c r="F172" s="100">
        <v>13757</v>
      </c>
      <c r="G172" s="100"/>
      <c r="H172" s="100"/>
      <c r="I172" s="100"/>
      <c r="J172" s="100"/>
      <c r="K172" s="101">
        <v>12625</v>
      </c>
      <c r="L172" s="100"/>
      <c r="M172" s="101"/>
      <c r="N172" s="100"/>
      <c r="O172" s="100"/>
      <c r="P172" s="101"/>
      <c r="Q172" s="101">
        <v>26382</v>
      </c>
      <c r="R172" s="101"/>
      <c r="S172" s="101"/>
      <c r="T172" s="102">
        <f t="shared" si="127"/>
        <v>26382</v>
      </c>
      <c r="U172" s="103">
        <f t="shared" si="128"/>
        <v>26382</v>
      </c>
      <c r="V172" s="104">
        <f t="shared" si="129"/>
        <v>0</v>
      </c>
      <c r="W172" s="96" t="s">
        <v>49</v>
      </c>
      <c r="X172" s="116" t="s">
        <v>382</v>
      </c>
    </row>
    <row r="173" spans="1:25">
      <c r="A173" s="170">
        <v>4</v>
      </c>
      <c r="B173" s="171"/>
      <c r="C173" s="207" t="s">
        <v>185</v>
      </c>
      <c r="D173" s="136"/>
      <c r="E173" s="100"/>
      <c r="F173" s="100"/>
      <c r="G173" s="100">
        <v>6400</v>
      </c>
      <c r="H173" s="100"/>
      <c r="I173" s="100"/>
      <c r="J173" s="100"/>
      <c r="K173" s="101"/>
      <c r="L173" s="100">
        <v>24500</v>
      </c>
      <c r="M173" s="101"/>
      <c r="N173" s="100"/>
      <c r="O173" s="100"/>
      <c r="P173" s="101"/>
      <c r="Q173" s="101">
        <v>30900</v>
      </c>
      <c r="R173" s="101"/>
      <c r="S173" s="101"/>
      <c r="T173" s="102">
        <f t="shared" si="127"/>
        <v>30900</v>
      </c>
      <c r="U173" s="103">
        <f t="shared" si="128"/>
        <v>30900</v>
      </c>
      <c r="V173" s="104">
        <f t="shared" si="129"/>
        <v>0</v>
      </c>
      <c r="W173" s="96" t="s">
        <v>49</v>
      </c>
      <c r="X173" s="116" t="s">
        <v>382</v>
      </c>
    </row>
    <row r="174" spans="1:25" ht="63">
      <c r="A174" s="170">
        <v>5</v>
      </c>
      <c r="B174" s="171"/>
      <c r="C174" s="207" t="s">
        <v>186</v>
      </c>
      <c r="D174" s="136"/>
      <c r="E174" s="100"/>
      <c r="F174" s="100"/>
      <c r="G174" s="100"/>
      <c r="H174" s="100"/>
      <c r="I174" s="100"/>
      <c r="J174" s="100"/>
      <c r="K174" s="101"/>
      <c r="L174" s="100"/>
      <c r="M174" s="101">
        <v>586353</v>
      </c>
      <c r="N174" s="100"/>
      <c r="O174" s="100"/>
      <c r="P174" s="101"/>
      <c r="Q174" s="101">
        <v>586353</v>
      </c>
      <c r="R174" s="101"/>
      <c r="S174" s="101"/>
      <c r="T174" s="102">
        <f t="shared" si="127"/>
        <v>586353</v>
      </c>
      <c r="U174" s="103">
        <f t="shared" si="128"/>
        <v>586353</v>
      </c>
      <c r="V174" s="104">
        <f t="shared" si="129"/>
        <v>0</v>
      </c>
      <c r="W174" s="96" t="s">
        <v>49</v>
      </c>
      <c r="X174" s="116" t="s">
        <v>382</v>
      </c>
    </row>
    <row r="175" spans="1:25" ht="63">
      <c r="A175" s="107">
        <v>6</v>
      </c>
      <c r="B175" s="122"/>
      <c r="C175" s="113" t="s">
        <v>455</v>
      </c>
      <c r="D175" s="100"/>
      <c r="E175" s="100"/>
      <c r="F175" s="100"/>
      <c r="G175" s="100">
        <v>29600</v>
      </c>
      <c r="H175" s="100"/>
      <c r="I175" s="100"/>
      <c r="J175" s="100"/>
      <c r="K175" s="101"/>
      <c r="L175" s="100"/>
      <c r="M175" s="101"/>
      <c r="N175" s="100"/>
      <c r="O175" s="100"/>
      <c r="P175" s="101"/>
      <c r="Q175" s="101">
        <v>558</v>
      </c>
      <c r="R175" s="101"/>
      <c r="S175" s="101"/>
      <c r="T175" s="109">
        <v>29600</v>
      </c>
      <c r="U175" s="110">
        <f t="shared" ref="U175" si="130">D175+E175+F175+G175+H175+I175+J175+K175+L175+M175+N175+O175</f>
        <v>29600</v>
      </c>
      <c r="V175" s="111">
        <f t="shared" ref="V175" si="131">T175-U175</f>
        <v>0</v>
      </c>
      <c r="W175" s="96"/>
      <c r="X175" s="118" t="s">
        <v>382</v>
      </c>
    </row>
    <row r="176" spans="1:25">
      <c r="A176" s="391" t="s">
        <v>188</v>
      </c>
      <c r="B176" s="392"/>
      <c r="C176" s="393"/>
      <c r="D176" s="168"/>
      <c r="E176" s="169"/>
      <c r="F176" s="143"/>
      <c r="G176" s="143"/>
      <c r="H176" s="143"/>
      <c r="I176" s="143"/>
      <c r="J176" s="143"/>
      <c r="K176" s="144"/>
      <c r="L176" s="143"/>
      <c r="M176" s="144"/>
      <c r="N176" s="143"/>
      <c r="O176" s="143"/>
      <c r="P176" s="144"/>
      <c r="Q176" s="144"/>
      <c r="R176" s="144"/>
      <c r="S176" s="144"/>
      <c r="T176" s="163"/>
      <c r="U176" s="164"/>
      <c r="V176" s="165"/>
      <c r="W176" s="148"/>
      <c r="X176" s="166"/>
    </row>
    <row r="177" spans="1:24">
      <c r="A177" s="409" t="s">
        <v>59</v>
      </c>
      <c r="B177" s="410"/>
      <c r="C177" s="411"/>
      <c r="D177" s="143"/>
      <c r="E177" s="143"/>
      <c r="F177" s="143"/>
      <c r="G177" s="143"/>
      <c r="H177" s="143"/>
      <c r="I177" s="143"/>
      <c r="J177" s="143"/>
      <c r="K177" s="144"/>
      <c r="L177" s="143"/>
      <c r="M177" s="144"/>
      <c r="N177" s="143"/>
      <c r="O177" s="143"/>
      <c r="P177" s="144"/>
      <c r="Q177" s="144"/>
      <c r="R177" s="144"/>
      <c r="S177" s="144"/>
      <c r="T177" s="145"/>
      <c r="U177" s="146"/>
      <c r="V177" s="147"/>
      <c r="W177" s="148"/>
      <c r="X177" s="149"/>
    </row>
    <row r="178" spans="1:24" ht="84">
      <c r="A178" s="170">
        <v>1</v>
      </c>
      <c r="B178" s="171"/>
      <c r="C178" s="138" t="s">
        <v>189</v>
      </c>
      <c r="D178" s="100"/>
      <c r="E178" s="100"/>
      <c r="F178" s="100">
        <v>2322</v>
      </c>
      <c r="G178" s="100"/>
      <c r="H178" s="100"/>
      <c r="I178" s="100"/>
      <c r="J178" s="100"/>
      <c r="K178" s="101"/>
      <c r="L178" s="100"/>
      <c r="M178" s="101"/>
      <c r="N178" s="100"/>
      <c r="O178" s="100"/>
      <c r="P178" s="101">
        <v>2322</v>
      </c>
      <c r="Q178" s="101"/>
      <c r="R178" s="101"/>
      <c r="S178" s="101"/>
      <c r="T178" s="102">
        <f>S178+P178+Q178+R178</f>
        <v>2322</v>
      </c>
      <c r="U178" s="103">
        <f>D178+E178+F178+G178+H178+I178+J178+K178+L178+M178+N178+O178</f>
        <v>2322</v>
      </c>
      <c r="V178" s="104">
        <f>T178-U178</f>
        <v>0</v>
      </c>
      <c r="W178" s="96" t="s">
        <v>49</v>
      </c>
      <c r="X178" s="304" t="s">
        <v>400</v>
      </c>
    </row>
    <row r="179" spans="1:24" ht="42">
      <c r="A179" s="170">
        <v>2</v>
      </c>
      <c r="B179" s="171"/>
      <c r="C179" s="138" t="s">
        <v>190</v>
      </c>
      <c r="D179" s="100"/>
      <c r="E179" s="100"/>
      <c r="F179" s="100"/>
      <c r="G179" s="100">
        <v>2533</v>
      </c>
      <c r="H179" s="100"/>
      <c r="I179" s="100"/>
      <c r="J179" s="100"/>
      <c r="K179" s="101"/>
      <c r="L179" s="100"/>
      <c r="M179" s="101"/>
      <c r="N179" s="100"/>
      <c r="O179" s="100"/>
      <c r="P179" s="101">
        <v>2533</v>
      </c>
      <c r="Q179" s="101"/>
      <c r="R179" s="101"/>
      <c r="S179" s="101"/>
      <c r="T179" s="102">
        <f t="shared" ref="T179:T180" si="132">S179+P179+Q179+R179</f>
        <v>2533</v>
      </c>
      <c r="U179" s="103">
        <f t="shared" ref="U179:U180" si="133">D179+E179+F179+G179+H179+I179+J179+K179+L179+M179+N179+O179</f>
        <v>2533</v>
      </c>
      <c r="V179" s="104">
        <f t="shared" ref="V179:V180" si="134">T179-U179</f>
        <v>0</v>
      </c>
      <c r="W179" s="96"/>
      <c r="X179" s="304" t="s">
        <v>400</v>
      </c>
    </row>
    <row r="180" spans="1:24" ht="42">
      <c r="A180" s="170">
        <v>3</v>
      </c>
      <c r="B180" s="171"/>
      <c r="C180" s="138" t="s">
        <v>191</v>
      </c>
      <c r="D180" s="100"/>
      <c r="E180" s="100"/>
      <c r="F180" s="100"/>
      <c r="G180" s="100">
        <v>1660</v>
      </c>
      <c r="H180" s="100"/>
      <c r="I180" s="100"/>
      <c r="J180" s="100"/>
      <c r="K180" s="101"/>
      <c r="L180" s="100"/>
      <c r="M180" s="101"/>
      <c r="N180" s="100"/>
      <c r="O180" s="100"/>
      <c r="P180" s="101">
        <v>1660</v>
      </c>
      <c r="Q180" s="101"/>
      <c r="R180" s="101"/>
      <c r="S180" s="101"/>
      <c r="T180" s="102">
        <f t="shared" si="132"/>
        <v>1660</v>
      </c>
      <c r="U180" s="103">
        <f t="shared" si="133"/>
        <v>1660</v>
      </c>
      <c r="V180" s="104">
        <f t="shared" si="134"/>
        <v>0</v>
      </c>
      <c r="W180" s="96"/>
      <c r="X180" s="304" t="s">
        <v>400</v>
      </c>
    </row>
    <row r="181" spans="1:24" ht="63">
      <c r="A181" s="170">
        <v>4</v>
      </c>
      <c r="B181" s="171"/>
      <c r="C181" s="138" t="s">
        <v>192</v>
      </c>
      <c r="D181" s="100"/>
      <c r="E181" s="100"/>
      <c r="F181" s="100"/>
      <c r="G181" s="100">
        <v>1500</v>
      </c>
      <c r="H181" s="100"/>
      <c r="I181" s="100"/>
      <c r="J181" s="100"/>
      <c r="K181" s="101"/>
      <c r="L181" s="100"/>
      <c r="M181" s="101"/>
      <c r="N181" s="100"/>
      <c r="O181" s="100"/>
      <c r="P181" s="101">
        <v>1500</v>
      </c>
      <c r="Q181" s="101"/>
      <c r="R181" s="101"/>
      <c r="S181" s="101"/>
      <c r="T181" s="109">
        <f>P181+Q181+R181+S181</f>
        <v>1500</v>
      </c>
      <c r="U181" s="110">
        <f>D181+E181+F181+G181+H181+I181+J181+K181+L181+M181+N181+O181</f>
        <v>1500</v>
      </c>
      <c r="V181" s="111">
        <f t="shared" ref="V181" si="135">T181-U181</f>
        <v>0</v>
      </c>
      <c r="W181" s="96"/>
      <c r="X181" s="304" t="s">
        <v>400</v>
      </c>
    </row>
    <row r="182" spans="1:24">
      <c r="A182" s="409" t="s">
        <v>110</v>
      </c>
      <c r="B182" s="410"/>
      <c r="C182" s="411"/>
      <c r="D182" s="143"/>
      <c r="E182" s="143"/>
      <c r="F182" s="143"/>
      <c r="G182" s="143"/>
      <c r="H182" s="143"/>
      <c r="I182" s="143"/>
      <c r="J182" s="143"/>
      <c r="K182" s="144"/>
      <c r="L182" s="143"/>
      <c r="M182" s="144"/>
      <c r="N182" s="143"/>
      <c r="O182" s="143"/>
      <c r="P182" s="144"/>
      <c r="Q182" s="144"/>
      <c r="R182" s="144"/>
      <c r="S182" s="144"/>
      <c r="T182" s="145"/>
      <c r="U182" s="146"/>
      <c r="V182" s="147"/>
      <c r="W182" s="148"/>
      <c r="X182" s="149"/>
    </row>
    <row r="183" spans="1:24" ht="42">
      <c r="A183" s="170">
        <v>1</v>
      </c>
      <c r="B183" s="171"/>
      <c r="C183" s="138" t="s">
        <v>193</v>
      </c>
      <c r="D183" s="100"/>
      <c r="E183" s="100"/>
      <c r="F183" s="100">
        <v>935</v>
      </c>
      <c r="G183" s="100"/>
      <c r="H183" s="100"/>
      <c r="I183" s="100"/>
      <c r="J183" s="100"/>
      <c r="K183" s="101"/>
      <c r="L183" s="100"/>
      <c r="M183" s="101"/>
      <c r="N183" s="100"/>
      <c r="O183" s="100"/>
      <c r="P183" s="101">
        <v>935</v>
      </c>
      <c r="Q183" s="101"/>
      <c r="R183" s="101"/>
      <c r="S183" s="101"/>
      <c r="T183" s="102">
        <f>S183+P183+Q183+R183</f>
        <v>935</v>
      </c>
      <c r="U183" s="103">
        <f>D183+E183+F183+G183+H183+I183+J183+K183+L183+M183+N183+O183</f>
        <v>935</v>
      </c>
      <c r="V183" s="104">
        <f>T183-U183</f>
        <v>0</v>
      </c>
      <c r="W183" s="96" t="s">
        <v>49</v>
      </c>
      <c r="X183" s="304" t="s">
        <v>400</v>
      </c>
    </row>
    <row r="184" spans="1:24" ht="42">
      <c r="A184" s="170">
        <v>2</v>
      </c>
      <c r="B184" s="171"/>
      <c r="C184" s="138" t="s">
        <v>194</v>
      </c>
      <c r="D184" s="100"/>
      <c r="E184" s="100"/>
      <c r="F184" s="100"/>
      <c r="G184" s="100">
        <v>1500</v>
      </c>
      <c r="H184" s="100"/>
      <c r="I184" s="100"/>
      <c r="J184" s="100"/>
      <c r="K184" s="101"/>
      <c r="L184" s="100"/>
      <c r="M184" s="101"/>
      <c r="N184" s="100"/>
      <c r="O184" s="100"/>
      <c r="P184" s="101">
        <v>1500</v>
      </c>
      <c r="Q184" s="101"/>
      <c r="R184" s="101"/>
      <c r="S184" s="101"/>
      <c r="T184" s="102">
        <f t="shared" ref="T184" si="136">S184+P184+Q184+R184</f>
        <v>1500</v>
      </c>
      <c r="U184" s="103">
        <f t="shared" ref="U184" si="137">D184+E184+F184+G184+H184+I184+J184+K184+L184+M184+N184+O184</f>
        <v>1500</v>
      </c>
      <c r="V184" s="104">
        <f t="shared" ref="V184" si="138">T184-U184</f>
        <v>0</v>
      </c>
      <c r="W184" s="96"/>
      <c r="X184" s="304" t="s">
        <v>400</v>
      </c>
    </row>
    <row r="185" spans="1:24">
      <c r="A185" s="394" t="s">
        <v>110</v>
      </c>
      <c r="B185" s="395"/>
      <c r="C185" s="364"/>
      <c r="D185" s="143"/>
      <c r="E185" s="143"/>
      <c r="F185" s="143"/>
      <c r="G185" s="143"/>
      <c r="H185" s="143"/>
      <c r="I185" s="143"/>
      <c r="J185" s="143"/>
      <c r="K185" s="144"/>
      <c r="L185" s="143"/>
      <c r="M185" s="144"/>
      <c r="N185" s="143"/>
      <c r="O185" s="143"/>
      <c r="P185" s="144"/>
      <c r="Q185" s="144"/>
      <c r="R185" s="144"/>
      <c r="S185" s="144"/>
      <c r="T185" s="145"/>
      <c r="U185" s="146"/>
      <c r="V185" s="147"/>
      <c r="W185" s="148"/>
      <c r="X185" s="149"/>
    </row>
    <row r="186" spans="1:24" ht="42">
      <c r="A186" s="170">
        <v>1</v>
      </c>
      <c r="B186" s="171"/>
      <c r="C186" s="138" t="s">
        <v>193</v>
      </c>
      <c r="D186" s="100"/>
      <c r="E186" s="100"/>
      <c r="F186" s="100">
        <v>2584</v>
      </c>
      <c r="G186" s="100"/>
      <c r="H186" s="100"/>
      <c r="I186" s="100"/>
      <c r="J186" s="100"/>
      <c r="K186" s="101"/>
      <c r="L186" s="100"/>
      <c r="M186" s="101"/>
      <c r="N186" s="100"/>
      <c r="O186" s="100"/>
      <c r="P186" s="101">
        <v>2584</v>
      </c>
      <c r="Q186" s="101"/>
      <c r="R186" s="101"/>
      <c r="S186" s="101"/>
      <c r="T186" s="102">
        <f>S186+P186+Q186+R186</f>
        <v>2584</v>
      </c>
      <c r="U186" s="103">
        <f>D186+E186+F186+G186+H186+I186+J186+K186+L186+M186+N186+O186</f>
        <v>2584</v>
      </c>
      <c r="V186" s="104">
        <f>T186-U186</f>
        <v>0</v>
      </c>
      <c r="W186" s="96" t="s">
        <v>49</v>
      </c>
      <c r="X186" s="304" t="s">
        <v>400</v>
      </c>
    </row>
    <row r="187" spans="1:24" ht="43.2" customHeight="1">
      <c r="A187" s="406" t="s">
        <v>99</v>
      </c>
      <c r="B187" s="407"/>
      <c r="C187" s="408"/>
      <c r="D187" s="143"/>
      <c r="E187" s="143"/>
      <c r="F187" s="143"/>
      <c r="G187" s="143"/>
      <c r="H187" s="143"/>
      <c r="I187" s="143"/>
      <c r="J187" s="143"/>
      <c r="K187" s="144"/>
      <c r="L187" s="143"/>
      <c r="M187" s="144"/>
      <c r="N187" s="143"/>
      <c r="O187" s="143"/>
      <c r="P187" s="144"/>
      <c r="Q187" s="144"/>
      <c r="R187" s="144"/>
      <c r="S187" s="144"/>
      <c r="T187" s="145"/>
      <c r="U187" s="146"/>
      <c r="V187" s="147"/>
      <c r="W187" s="148"/>
      <c r="X187" s="149"/>
    </row>
    <row r="188" spans="1:24" ht="42">
      <c r="A188" s="209">
        <v>1</v>
      </c>
      <c r="B188" s="210"/>
      <c r="C188" s="206" t="s">
        <v>457</v>
      </c>
      <c r="D188" s="100"/>
      <c r="E188" s="100"/>
      <c r="F188" s="100">
        <v>4760</v>
      </c>
      <c r="G188" s="100"/>
      <c r="H188" s="100"/>
      <c r="I188" s="100"/>
      <c r="J188" s="100"/>
      <c r="K188" s="101"/>
      <c r="L188" s="100"/>
      <c r="M188" s="101"/>
      <c r="N188" s="100"/>
      <c r="O188" s="100"/>
      <c r="P188" s="101">
        <v>4760</v>
      </c>
      <c r="Q188" s="101"/>
      <c r="R188" s="101"/>
      <c r="S188" s="101"/>
      <c r="T188" s="102">
        <f>S188+P188+Q188+R188</f>
        <v>4760</v>
      </c>
      <c r="U188" s="103">
        <f>D188+E188+F188+G188+H188+I188+J188+K188+L188+M188+N188+O188</f>
        <v>4760</v>
      </c>
      <c r="V188" s="104">
        <f>T188-U188</f>
        <v>0</v>
      </c>
      <c r="W188" s="96" t="s">
        <v>49</v>
      </c>
      <c r="X188" s="304" t="s">
        <v>400</v>
      </c>
    </row>
    <row r="189" spans="1:24" ht="39.6" customHeight="1">
      <c r="A189" s="209">
        <v>2</v>
      </c>
      <c r="B189" s="210"/>
      <c r="C189" s="207" t="s">
        <v>196</v>
      </c>
      <c r="D189" s="208"/>
      <c r="E189" s="143"/>
      <c r="F189" s="143">
        <v>20000</v>
      </c>
      <c r="G189" s="143"/>
      <c r="H189" s="143"/>
      <c r="I189" s="143"/>
      <c r="J189" s="143"/>
      <c r="K189" s="144"/>
      <c r="L189" s="143"/>
      <c r="M189" s="144"/>
      <c r="N189" s="143"/>
      <c r="O189" s="143"/>
      <c r="P189" s="144">
        <v>20000</v>
      </c>
      <c r="Q189" s="144"/>
      <c r="R189" s="144"/>
      <c r="S189" s="144"/>
      <c r="T189" s="102">
        <f t="shared" ref="T189:T190" si="139">S189+P189+Q189+R189</f>
        <v>20000</v>
      </c>
      <c r="U189" s="103">
        <f t="shared" ref="U189:U190" si="140">D189+E189+F189+G189+H189+I189+J189+K189+L189+M189+N189+O189</f>
        <v>20000</v>
      </c>
      <c r="V189" s="104">
        <f t="shared" ref="V189:V190" si="141">T189-U189</f>
        <v>0</v>
      </c>
      <c r="W189" s="148"/>
      <c r="X189" s="304" t="s">
        <v>400</v>
      </c>
    </row>
    <row r="190" spans="1:24" ht="63">
      <c r="A190" s="209">
        <v>3</v>
      </c>
      <c r="B190" s="210"/>
      <c r="C190" s="207" t="s">
        <v>197</v>
      </c>
      <c r="D190" s="208"/>
      <c r="E190" s="143"/>
      <c r="F190" s="143">
        <v>1500</v>
      </c>
      <c r="G190" s="143"/>
      <c r="H190" s="143"/>
      <c r="I190" s="143"/>
      <c r="J190" s="143"/>
      <c r="K190" s="144"/>
      <c r="L190" s="143"/>
      <c r="M190" s="144"/>
      <c r="N190" s="143"/>
      <c r="O190" s="143"/>
      <c r="P190" s="144">
        <v>1500</v>
      </c>
      <c r="Q190" s="144"/>
      <c r="R190" s="144"/>
      <c r="S190" s="144"/>
      <c r="T190" s="102">
        <f t="shared" si="139"/>
        <v>1500</v>
      </c>
      <c r="U190" s="103">
        <f t="shared" si="140"/>
        <v>1500</v>
      </c>
      <c r="V190" s="104">
        <f t="shared" si="141"/>
        <v>0</v>
      </c>
      <c r="W190" s="148"/>
      <c r="X190" s="304" t="s">
        <v>400</v>
      </c>
    </row>
    <row r="191" spans="1:24" ht="84">
      <c r="A191" s="209">
        <v>4</v>
      </c>
      <c r="B191" s="210"/>
      <c r="C191" s="207" t="s">
        <v>198</v>
      </c>
      <c r="D191" s="208"/>
      <c r="E191" s="143"/>
      <c r="F191" s="143">
        <v>70000</v>
      </c>
      <c r="G191" s="143"/>
      <c r="H191" s="143"/>
      <c r="I191" s="143"/>
      <c r="J191" s="143"/>
      <c r="K191" s="144"/>
      <c r="L191" s="143"/>
      <c r="M191" s="144"/>
      <c r="N191" s="143"/>
      <c r="O191" s="143"/>
      <c r="P191" s="144">
        <v>70000</v>
      </c>
      <c r="Q191" s="144"/>
      <c r="R191" s="144"/>
      <c r="S191" s="144"/>
      <c r="T191" s="102">
        <f>S191+P191+Q191+R191</f>
        <v>70000</v>
      </c>
      <c r="U191" s="103">
        <f>D191+E191+F191+G191+H191+I191+J191+K191+L191+M191+N191+O191</f>
        <v>70000</v>
      </c>
      <c r="V191" s="104">
        <f>T191-U191</f>
        <v>0</v>
      </c>
      <c r="W191" s="148"/>
      <c r="X191" s="304" t="s">
        <v>400</v>
      </c>
    </row>
    <row r="192" spans="1:24" ht="63">
      <c r="A192" s="170">
        <v>5</v>
      </c>
      <c r="B192" s="171"/>
      <c r="C192" s="207" t="s">
        <v>199</v>
      </c>
      <c r="D192" s="208"/>
      <c r="E192" s="143"/>
      <c r="F192" s="143">
        <v>1000</v>
      </c>
      <c r="G192" s="143"/>
      <c r="H192" s="143"/>
      <c r="I192" s="143"/>
      <c r="J192" s="143"/>
      <c r="K192" s="144"/>
      <c r="L192" s="143"/>
      <c r="M192" s="144"/>
      <c r="N192" s="143"/>
      <c r="O192" s="143"/>
      <c r="P192" s="144">
        <v>1000</v>
      </c>
      <c r="Q192" s="144"/>
      <c r="R192" s="144"/>
      <c r="S192" s="144"/>
      <c r="T192" s="102">
        <f t="shared" ref="T192" si="142">S192+P192+Q192+R192</f>
        <v>1000</v>
      </c>
      <c r="U192" s="103">
        <f t="shared" ref="U192" si="143">D192+E192+F192+G192+H192+I192+J192+K192+L192+M192+N192+O192</f>
        <v>1000</v>
      </c>
      <c r="V192" s="104">
        <f t="shared" ref="V192" si="144">T192-U192</f>
        <v>0</v>
      </c>
      <c r="W192" s="148"/>
      <c r="X192" s="304" t="s">
        <v>400</v>
      </c>
    </row>
    <row r="193" spans="1:24">
      <c r="A193" s="403" t="s">
        <v>59</v>
      </c>
      <c r="B193" s="404"/>
      <c r="C193" s="405"/>
      <c r="D193" s="143"/>
      <c r="E193" s="143"/>
      <c r="F193" s="143"/>
      <c r="G193" s="143"/>
      <c r="H193" s="143"/>
      <c r="I193" s="143"/>
      <c r="J193" s="143"/>
      <c r="K193" s="144"/>
      <c r="L193" s="143"/>
      <c r="M193" s="144"/>
      <c r="N193" s="143"/>
      <c r="O193" s="143"/>
      <c r="P193" s="144"/>
      <c r="Q193" s="144"/>
      <c r="R193" s="144"/>
      <c r="S193" s="144"/>
      <c r="T193" s="145"/>
      <c r="U193" s="146"/>
      <c r="V193" s="147"/>
      <c r="W193" s="148"/>
      <c r="X193" s="149"/>
    </row>
    <row r="194" spans="1:24" ht="42">
      <c r="A194" s="170">
        <v>1</v>
      </c>
      <c r="B194" s="171"/>
      <c r="C194" s="319" t="s">
        <v>456</v>
      </c>
      <c r="D194" s="100"/>
      <c r="E194" s="100"/>
      <c r="F194" s="100">
        <v>2450</v>
      </c>
      <c r="G194" s="100"/>
      <c r="H194" s="100"/>
      <c r="I194" s="100"/>
      <c r="J194" s="100"/>
      <c r="K194" s="101"/>
      <c r="L194" s="100"/>
      <c r="M194" s="101"/>
      <c r="N194" s="100"/>
      <c r="O194" s="100"/>
      <c r="P194" s="101">
        <v>2450</v>
      </c>
      <c r="Q194" s="101"/>
      <c r="R194" s="101"/>
      <c r="S194" s="101"/>
      <c r="T194" s="102">
        <f>S194+P194+Q194+R194</f>
        <v>2450</v>
      </c>
      <c r="U194" s="103">
        <f>D194+E194+F194+G194+H194+I194+J194+K194+L194+M194+N194+O194</f>
        <v>2450</v>
      </c>
      <c r="V194" s="104">
        <f>T194-U194</f>
        <v>0</v>
      </c>
      <c r="W194" s="96" t="s">
        <v>49</v>
      </c>
      <c r="X194" s="116" t="s">
        <v>400</v>
      </c>
    </row>
    <row r="195" spans="1:24" ht="42">
      <c r="A195" s="170">
        <v>2</v>
      </c>
      <c r="B195" s="171"/>
      <c r="C195" s="319" t="s">
        <v>190</v>
      </c>
      <c r="D195" s="100"/>
      <c r="E195" s="100"/>
      <c r="F195" s="100">
        <v>2000</v>
      </c>
      <c r="G195" s="100"/>
      <c r="H195" s="100"/>
      <c r="I195" s="100"/>
      <c r="J195" s="100"/>
      <c r="K195" s="101"/>
      <c r="L195" s="100"/>
      <c r="M195" s="101"/>
      <c r="N195" s="100"/>
      <c r="O195" s="100"/>
      <c r="P195" s="101">
        <v>2000</v>
      </c>
      <c r="Q195" s="101"/>
      <c r="R195" s="101"/>
      <c r="S195" s="101"/>
      <c r="T195" s="102">
        <f t="shared" ref="T195" si="145">S195+P195+Q195+R195</f>
        <v>2000</v>
      </c>
      <c r="U195" s="103">
        <f t="shared" ref="U195" si="146">D195+E195+F195+G195+H195+I195+J195+K195+L195+M195+N195+O195</f>
        <v>2000</v>
      </c>
      <c r="V195" s="104">
        <f t="shared" ref="V195" si="147">T195-U195</f>
        <v>0</v>
      </c>
      <c r="W195" s="96"/>
      <c r="X195" s="304" t="s">
        <v>400</v>
      </c>
    </row>
    <row r="196" spans="1:24">
      <c r="A196" s="391" t="s">
        <v>200</v>
      </c>
      <c r="B196" s="392"/>
      <c r="C196" s="393"/>
      <c r="D196" s="168"/>
      <c r="E196" s="169"/>
      <c r="F196" s="143"/>
      <c r="G196" s="143"/>
      <c r="H196" s="143"/>
      <c r="I196" s="143"/>
      <c r="J196" s="143"/>
      <c r="K196" s="144"/>
      <c r="L196" s="143"/>
      <c r="M196" s="144"/>
      <c r="N196" s="143"/>
      <c r="O196" s="143"/>
      <c r="P196" s="144"/>
      <c r="Q196" s="144"/>
      <c r="R196" s="144"/>
      <c r="S196" s="144"/>
      <c r="T196" s="163"/>
      <c r="U196" s="164"/>
      <c r="V196" s="165"/>
      <c r="W196" s="148"/>
      <c r="X196" s="166"/>
    </row>
    <row r="197" spans="1:24">
      <c r="A197" s="394" t="s">
        <v>201</v>
      </c>
      <c r="B197" s="395"/>
      <c r="C197" s="364"/>
      <c r="D197" s="143"/>
      <c r="E197" s="143"/>
      <c r="F197" s="143"/>
      <c r="G197" s="143"/>
      <c r="H197" s="143"/>
      <c r="I197" s="143"/>
      <c r="J197" s="143"/>
      <c r="K197" s="144"/>
      <c r="L197" s="143"/>
      <c r="M197" s="144"/>
      <c r="N197" s="143"/>
      <c r="O197" s="143"/>
      <c r="P197" s="144"/>
      <c r="Q197" s="144"/>
      <c r="R197" s="144"/>
      <c r="S197" s="144"/>
      <c r="T197" s="145"/>
      <c r="U197" s="146"/>
      <c r="V197" s="147"/>
      <c r="W197" s="148"/>
      <c r="X197" s="149"/>
    </row>
    <row r="198" spans="1:24" ht="63">
      <c r="A198" s="170">
        <v>1</v>
      </c>
      <c r="B198" s="171"/>
      <c r="C198" s="138" t="s">
        <v>202</v>
      </c>
      <c r="D198" s="100"/>
      <c r="E198" s="100"/>
      <c r="F198" s="100"/>
      <c r="G198" s="100"/>
      <c r="H198" s="100">
        <v>9806</v>
      </c>
      <c r="I198" s="100"/>
      <c r="J198" s="100"/>
      <c r="K198" s="101"/>
      <c r="L198" s="100"/>
      <c r="M198" s="101"/>
      <c r="N198" s="100"/>
      <c r="O198" s="100"/>
      <c r="P198" s="101">
        <v>9806</v>
      </c>
      <c r="Q198" s="101"/>
      <c r="R198" s="101"/>
      <c r="S198" s="101"/>
      <c r="T198" s="102">
        <f>S198+P198+Q198+R198</f>
        <v>9806</v>
      </c>
      <c r="U198" s="103">
        <f>D198+E198+F198+G198+H198+I198+J198+K198+L198+M198+N198+O198</f>
        <v>9806</v>
      </c>
      <c r="V198" s="104">
        <f>T198-U198</f>
        <v>0</v>
      </c>
      <c r="W198" s="96" t="s">
        <v>49</v>
      </c>
      <c r="X198" s="116" t="s">
        <v>376</v>
      </c>
    </row>
    <row r="199" spans="1:24" ht="63">
      <c r="A199" s="170">
        <v>2</v>
      </c>
      <c r="B199" s="171"/>
      <c r="C199" s="138" t="s">
        <v>458</v>
      </c>
      <c r="D199" s="100"/>
      <c r="E199" s="100"/>
      <c r="F199" s="100"/>
      <c r="G199" s="100">
        <v>300000</v>
      </c>
      <c r="H199" s="100"/>
      <c r="I199" s="100"/>
      <c r="J199" s="100"/>
      <c r="K199" s="101"/>
      <c r="L199" s="100"/>
      <c r="M199" s="101"/>
      <c r="N199" s="100"/>
      <c r="O199" s="100"/>
      <c r="P199" s="101">
        <v>30000</v>
      </c>
      <c r="Q199" s="101"/>
      <c r="R199" s="101"/>
      <c r="S199" s="101"/>
      <c r="T199" s="102">
        <f>S199+P199+Q199+R199</f>
        <v>30000</v>
      </c>
      <c r="U199" s="103">
        <f>D199+E199+F199+G199+H199+I199+J199+K199+L199+M199+N199+O199</f>
        <v>300000</v>
      </c>
      <c r="V199" s="104"/>
      <c r="W199" s="96"/>
      <c r="X199" s="116"/>
    </row>
    <row r="200" spans="1:24" ht="42" customHeight="1">
      <c r="A200" s="170">
        <v>3</v>
      </c>
      <c r="B200" s="171"/>
      <c r="C200" s="138" t="s">
        <v>203</v>
      </c>
      <c r="D200" s="100"/>
      <c r="E200" s="100"/>
      <c r="F200" s="100"/>
      <c r="G200" s="100">
        <v>11600</v>
      </c>
      <c r="H200" s="100"/>
      <c r="I200" s="100"/>
      <c r="J200" s="100"/>
      <c r="K200" s="101">
        <v>28600</v>
      </c>
      <c r="L200" s="100"/>
      <c r="M200" s="101"/>
      <c r="N200" s="100"/>
      <c r="O200" s="100"/>
      <c r="P200" s="101">
        <v>40200</v>
      </c>
      <c r="Q200" s="101"/>
      <c r="R200" s="101"/>
      <c r="S200" s="101"/>
      <c r="T200" s="102">
        <f t="shared" ref="T200" si="148">S200+P200+Q200+R200</f>
        <v>40200</v>
      </c>
      <c r="U200" s="103">
        <f t="shared" ref="U200" si="149">D200+E200+F200+G200+H200+I200+J200+K200+L200+M200+N200+O200</f>
        <v>40200</v>
      </c>
      <c r="V200" s="104">
        <f t="shared" ref="V200" si="150">T200-U200</f>
        <v>0</v>
      </c>
      <c r="W200" s="96"/>
      <c r="X200" s="116" t="s">
        <v>376</v>
      </c>
    </row>
    <row r="201" spans="1:24">
      <c r="A201" s="391" t="s">
        <v>205</v>
      </c>
      <c r="B201" s="392"/>
      <c r="C201" s="393"/>
      <c r="D201" s="168"/>
      <c r="E201" s="169"/>
      <c r="F201" s="143"/>
      <c r="G201" s="143"/>
      <c r="H201" s="143"/>
      <c r="I201" s="143"/>
      <c r="J201" s="143"/>
      <c r="K201" s="144"/>
      <c r="L201" s="143"/>
      <c r="M201" s="144"/>
      <c r="N201" s="143"/>
      <c r="O201" s="143"/>
      <c r="P201" s="144"/>
      <c r="Q201" s="144"/>
      <c r="R201" s="144"/>
      <c r="S201" s="144"/>
      <c r="T201" s="163"/>
      <c r="U201" s="164"/>
      <c r="V201" s="165"/>
      <c r="W201" s="148"/>
      <c r="X201" s="166"/>
    </row>
    <row r="202" spans="1:24">
      <c r="A202" s="394" t="s">
        <v>204</v>
      </c>
      <c r="B202" s="395"/>
      <c r="C202" s="364"/>
      <c r="D202" s="143"/>
      <c r="E202" s="143"/>
      <c r="F202" s="143"/>
      <c r="G202" s="143"/>
      <c r="H202" s="143"/>
      <c r="I202" s="143"/>
      <c r="J202" s="143"/>
      <c r="K202" s="144"/>
      <c r="L202" s="143"/>
      <c r="M202" s="144"/>
      <c r="N202" s="143"/>
      <c r="O202" s="143"/>
      <c r="P202" s="144"/>
      <c r="Q202" s="144"/>
      <c r="R202" s="144"/>
      <c r="S202" s="144"/>
      <c r="T202" s="145"/>
      <c r="U202" s="146"/>
      <c r="V202" s="147"/>
      <c r="W202" s="148"/>
      <c r="X202" s="149"/>
    </row>
    <row r="203" spans="1:24" ht="63">
      <c r="A203" s="170">
        <v>1</v>
      </c>
      <c r="B203" s="171"/>
      <c r="C203" s="138" t="s">
        <v>464</v>
      </c>
      <c r="D203" s="100"/>
      <c r="E203" s="100"/>
      <c r="F203" s="100"/>
      <c r="G203" s="100"/>
      <c r="H203" s="100"/>
      <c r="I203" s="100"/>
      <c r="J203" s="100"/>
      <c r="K203" s="101"/>
      <c r="L203" s="100">
        <v>6140</v>
      </c>
      <c r="M203" s="101"/>
      <c r="N203" s="100"/>
      <c r="O203" s="100"/>
      <c r="P203" s="101"/>
      <c r="Q203" s="101">
        <v>6140</v>
      </c>
      <c r="R203" s="101"/>
      <c r="S203" s="101"/>
      <c r="T203" s="102">
        <f>S203+P203+Q203+R203</f>
        <v>6140</v>
      </c>
      <c r="U203" s="103">
        <f>D203+E203+F203+G203+H203+I203+J203+K203+L203+M203+N203+O203</f>
        <v>6140</v>
      </c>
      <c r="V203" s="104">
        <f>T203-U203</f>
        <v>0</v>
      </c>
      <c r="W203" s="96" t="s">
        <v>49</v>
      </c>
      <c r="X203" s="116" t="s">
        <v>401</v>
      </c>
    </row>
    <row r="204" spans="1:24" ht="42">
      <c r="A204" s="170">
        <v>2</v>
      </c>
      <c r="B204" s="171"/>
      <c r="C204" s="138" t="s">
        <v>206</v>
      </c>
      <c r="D204" s="100"/>
      <c r="E204" s="100"/>
      <c r="F204" s="100"/>
      <c r="G204" s="100"/>
      <c r="H204" s="100"/>
      <c r="I204" s="100"/>
      <c r="J204" s="100"/>
      <c r="K204" s="101">
        <v>4500</v>
      </c>
      <c r="L204" s="100"/>
      <c r="M204" s="101"/>
      <c r="N204" s="100"/>
      <c r="O204" s="100"/>
      <c r="P204" s="101"/>
      <c r="Q204" s="101">
        <v>4500</v>
      </c>
      <c r="R204" s="101"/>
      <c r="S204" s="101"/>
      <c r="T204" s="102">
        <f t="shared" ref="T204:T207" si="151">S204+P204+Q204+R204</f>
        <v>4500</v>
      </c>
      <c r="U204" s="103">
        <f t="shared" ref="U204:U207" si="152">D204+E204+F204+G204+H204+I204+J204+K204+L204+M204+N204+O204</f>
        <v>4500</v>
      </c>
      <c r="V204" s="104">
        <f t="shared" ref="V204:V207" si="153">T204-U204</f>
        <v>0</v>
      </c>
      <c r="W204" s="96"/>
      <c r="X204" s="116" t="s">
        <v>401</v>
      </c>
    </row>
    <row r="205" spans="1:24" ht="105">
      <c r="A205" s="170">
        <v>3</v>
      </c>
      <c r="B205" s="171"/>
      <c r="C205" s="138" t="s">
        <v>465</v>
      </c>
      <c r="D205" s="100"/>
      <c r="E205" s="100"/>
      <c r="F205" s="100"/>
      <c r="G205" s="100"/>
      <c r="H205" s="100"/>
      <c r="I205" s="100"/>
      <c r="J205" s="100"/>
      <c r="K205" s="101"/>
      <c r="L205" s="100">
        <v>52424</v>
      </c>
      <c r="M205" s="101"/>
      <c r="N205" s="100"/>
      <c r="O205" s="100"/>
      <c r="P205" s="101"/>
      <c r="Q205" s="101">
        <v>52424</v>
      </c>
      <c r="R205" s="101"/>
      <c r="S205" s="101"/>
      <c r="T205" s="102">
        <f t="shared" ref="T205" si="154">S205+P205+Q205+R205</f>
        <v>52424</v>
      </c>
      <c r="U205" s="103">
        <f t="shared" ref="U205" si="155">D205+E205+F205+G205+H205+I205+J205+K205+L205+M205+N205+O205</f>
        <v>52424</v>
      </c>
      <c r="V205" s="104"/>
      <c r="W205" s="96"/>
      <c r="X205" s="116" t="s">
        <v>401</v>
      </c>
    </row>
    <row r="206" spans="1:24" ht="42">
      <c r="A206" s="170">
        <v>4</v>
      </c>
      <c r="B206" s="171"/>
      <c r="C206" s="138" t="s">
        <v>207</v>
      </c>
      <c r="D206" s="100"/>
      <c r="E206" s="100"/>
      <c r="F206" s="100"/>
      <c r="G206" s="100"/>
      <c r="H206" s="100"/>
      <c r="I206" s="100"/>
      <c r="J206" s="100"/>
      <c r="K206" s="101">
        <v>3570</v>
      </c>
      <c r="L206" s="100"/>
      <c r="M206" s="101"/>
      <c r="N206" s="100"/>
      <c r="O206" s="100"/>
      <c r="P206" s="101"/>
      <c r="Q206" s="101">
        <v>3570</v>
      </c>
      <c r="R206" s="101"/>
      <c r="S206" s="101"/>
      <c r="T206" s="102">
        <f t="shared" si="151"/>
        <v>3570</v>
      </c>
      <c r="U206" s="103">
        <f t="shared" si="152"/>
        <v>3570</v>
      </c>
      <c r="V206" s="104">
        <f t="shared" si="153"/>
        <v>0</v>
      </c>
      <c r="W206" s="96"/>
      <c r="X206" s="116" t="s">
        <v>401</v>
      </c>
    </row>
    <row r="207" spans="1:24">
      <c r="A207" s="394" t="s">
        <v>77</v>
      </c>
      <c r="B207" s="395"/>
      <c r="C207" s="364"/>
      <c r="D207" s="143"/>
      <c r="E207" s="143"/>
      <c r="F207" s="143"/>
      <c r="G207" s="143"/>
      <c r="H207" s="143"/>
      <c r="I207" s="143"/>
      <c r="J207" s="143"/>
      <c r="K207" s="144"/>
      <c r="L207" s="143"/>
      <c r="M207" s="144"/>
      <c r="N207" s="143"/>
      <c r="O207" s="143"/>
      <c r="P207" s="144"/>
      <c r="Q207" s="144"/>
      <c r="R207" s="144"/>
      <c r="S207" s="144"/>
      <c r="T207" s="102">
        <f t="shared" si="151"/>
        <v>0</v>
      </c>
      <c r="U207" s="103">
        <f t="shared" si="152"/>
        <v>0</v>
      </c>
      <c r="V207" s="104">
        <f t="shared" si="153"/>
        <v>0</v>
      </c>
      <c r="W207" s="148"/>
      <c r="X207" s="149"/>
    </row>
    <row r="208" spans="1:24">
      <c r="A208" s="170">
        <v>1</v>
      </c>
      <c r="B208" s="171"/>
      <c r="C208" s="138" t="s">
        <v>208</v>
      </c>
      <c r="D208" s="100"/>
      <c r="E208" s="100"/>
      <c r="F208" s="100">
        <v>4191</v>
      </c>
      <c r="G208" s="100"/>
      <c r="H208" s="100"/>
      <c r="I208" s="100"/>
      <c r="J208" s="100"/>
      <c r="K208" s="101"/>
      <c r="L208" s="100"/>
      <c r="M208" s="101"/>
      <c r="N208" s="100"/>
      <c r="O208" s="100"/>
      <c r="P208" s="101"/>
      <c r="Q208" s="101">
        <v>4191</v>
      </c>
      <c r="R208" s="101"/>
      <c r="S208" s="101"/>
      <c r="T208" s="102">
        <f>S208+P208+Q208+R208</f>
        <v>4191</v>
      </c>
      <c r="U208" s="103">
        <f>D208+E208+F208+G208+H208+I208+J208+K208+L208+M208+N208+O208</f>
        <v>4191</v>
      </c>
      <c r="V208" s="104">
        <f>T208-U208</f>
        <v>0</v>
      </c>
      <c r="W208" s="96" t="s">
        <v>49</v>
      </c>
      <c r="X208" s="116" t="s">
        <v>401</v>
      </c>
    </row>
    <row r="209" spans="1:24">
      <c r="A209" s="394" t="s">
        <v>209</v>
      </c>
      <c r="B209" s="395"/>
      <c r="C209" s="364"/>
      <c r="D209" s="143"/>
      <c r="E209" s="143"/>
      <c r="F209" s="143"/>
      <c r="G209" s="143"/>
      <c r="H209" s="143"/>
      <c r="I209" s="143"/>
      <c r="J209" s="143"/>
      <c r="K209" s="144"/>
      <c r="L209" s="143"/>
      <c r="M209" s="144"/>
      <c r="N209" s="143"/>
      <c r="O209" s="143"/>
      <c r="P209" s="144"/>
      <c r="Q209" s="144"/>
      <c r="R209" s="144"/>
      <c r="S209" s="144"/>
      <c r="T209" s="145"/>
      <c r="U209" s="146"/>
      <c r="V209" s="147"/>
      <c r="W209" s="148"/>
      <c r="X209" s="149"/>
    </row>
    <row r="210" spans="1:24" ht="42">
      <c r="A210" s="170">
        <v>1</v>
      </c>
      <c r="B210" s="171"/>
      <c r="C210" s="138" t="s">
        <v>210</v>
      </c>
      <c r="D210" s="100"/>
      <c r="E210" s="100"/>
      <c r="F210" s="100"/>
      <c r="G210" s="100"/>
      <c r="H210" s="100"/>
      <c r="I210" s="100"/>
      <c r="J210" s="100"/>
      <c r="K210" s="101"/>
      <c r="L210" s="100"/>
      <c r="M210" s="101">
        <v>2830</v>
      </c>
      <c r="N210" s="100"/>
      <c r="O210" s="100"/>
      <c r="P210" s="101"/>
      <c r="Q210" s="101">
        <v>2830</v>
      </c>
      <c r="R210" s="101"/>
      <c r="S210" s="101"/>
      <c r="T210" s="102">
        <f>S210+P210+Q210+R210</f>
        <v>2830</v>
      </c>
      <c r="U210" s="103">
        <f>D210+E210+F210+G210+H210+I210+J210+K210+L210+M210+N210+O210</f>
        <v>2830</v>
      </c>
      <c r="V210" s="104">
        <f>T210-U210</f>
        <v>0</v>
      </c>
      <c r="W210" s="96" t="s">
        <v>49</v>
      </c>
      <c r="X210" s="116" t="s">
        <v>401</v>
      </c>
    </row>
    <row r="211" spans="1:24" ht="21" customHeight="1">
      <c r="A211" s="394" t="s">
        <v>212</v>
      </c>
      <c r="B211" s="395"/>
      <c r="C211" s="364"/>
      <c r="D211" s="143"/>
      <c r="E211" s="143"/>
      <c r="F211" s="143"/>
      <c r="G211" s="143"/>
      <c r="H211" s="143"/>
      <c r="I211" s="143"/>
      <c r="J211" s="143"/>
      <c r="K211" s="144"/>
      <c r="L211" s="143"/>
      <c r="M211" s="144"/>
      <c r="N211" s="143"/>
      <c r="O211" s="143"/>
      <c r="P211" s="144"/>
      <c r="Q211" s="144"/>
      <c r="R211" s="144"/>
      <c r="S211" s="144"/>
      <c r="T211" s="145"/>
      <c r="U211" s="146"/>
      <c r="V211" s="147"/>
      <c r="W211" s="148"/>
      <c r="X211" s="149"/>
    </row>
    <row r="212" spans="1:24" ht="44.4" customHeight="1">
      <c r="A212" s="170">
        <v>1</v>
      </c>
      <c r="B212" s="171"/>
      <c r="C212" s="138" t="s">
        <v>463</v>
      </c>
      <c r="D212" s="100"/>
      <c r="E212" s="100"/>
      <c r="F212" s="100">
        <v>0</v>
      </c>
      <c r="G212" s="100"/>
      <c r="H212" s="100"/>
      <c r="I212" s="100"/>
      <c r="J212" s="100"/>
      <c r="K212" s="101"/>
      <c r="L212" s="100"/>
      <c r="M212" s="101"/>
      <c r="N212" s="100"/>
      <c r="O212" s="100"/>
      <c r="P212" s="101">
        <v>0</v>
      </c>
      <c r="Q212" s="101">
        <v>0</v>
      </c>
      <c r="R212" s="101"/>
      <c r="S212" s="101"/>
      <c r="T212" s="102">
        <f>S212+P212+Q212+R212</f>
        <v>0</v>
      </c>
      <c r="U212" s="103">
        <f>D212+E212+F212+G212+H212+I212+J212+K212+L212+M212+N212+O212</f>
        <v>0</v>
      </c>
      <c r="V212" s="104">
        <f>T212-U212</f>
        <v>0</v>
      </c>
      <c r="W212" s="96" t="s">
        <v>49</v>
      </c>
      <c r="X212" s="116" t="s">
        <v>401</v>
      </c>
    </row>
    <row r="213" spans="1:24" ht="18.600000000000001" customHeight="1">
      <c r="A213" s="391" t="s">
        <v>213</v>
      </c>
      <c r="B213" s="392"/>
      <c r="C213" s="393"/>
      <c r="D213" s="168"/>
      <c r="E213" s="169"/>
      <c r="F213" s="143"/>
      <c r="G213" s="143"/>
      <c r="H213" s="143"/>
      <c r="I213" s="143"/>
      <c r="J213" s="143"/>
      <c r="K213" s="144"/>
      <c r="L213" s="143"/>
      <c r="M213" s="144"/>
      <c r="N213" s="143"/>
      <c r="O213" s="143"/>
      <c r="P213" s="144"/>
      <c r="Q213" s="144"/>
      <c r="R213" s="144"/>
      <c r="S213" s="144"/>
      <c r="T213" s="163"/>
      <c r="U213" s="164"/>
      <c r="V213" s="165"/>
      <c r="W213" s="148"/>
      <c r="X213" s="166"/>
    </row>
    <row r="214" spans="1:24" ht="21" customHeight="1">
      <c r="A214" s="394" t="s">
        <v>126</v>
      </c>
      <c r="B214" s="395"/>
      <c r="C214" s="364"/>
      <c r="D214" s="143"/>
      <c r="E214" s="143"/>
      <c r="F214" s="143"/>
      <c r="G214" s="143"/>
      <c r="H214" s="143"/>
      <c r="I214" s="143"/>
      <c r="J214" s="143"/>
      <c r="K214" s="144"/>
      <c r="L214" s="143"/>
      <c r="M214" s="144"/>
      <c r="N214" s="143"/>
      <c r="O214" s="143"/>
      <c r="P214" s="144"/>
      <c r="Q214" s="144"/>
      <c r="R214" s="144"/>
      <c r="S214" s="144"/>
      <c r="T214" s="145"/>
      <c r="U214" s="146"/>
      <c r="V214" s="147"/>
      <c r="W214" s="148"/>
      <c r="X214" s="149"/>
    </row>
    <row r="215" spans="1:24">
      <c r="A215" s="170">
        <v>1</v>
      </c>
      <c r="B215" s="171"/>
      <c r="C215" s="138" t="s">
        <v>214</v>
      </c>
      <c r="D215" s="100"/>
      <c r="E215" s="100"/>
      <c r="F215" s="100"/>
      <c r="G215" s="100"/>
      <c r="H215" s="100">
        <v>5000</v>
      </c>
      <c r="I215" s="100"/>
      <c r="J215" s="100"/>
      <c r="K215" s="101"/>
      <c r="L215" s="100"/>
      <c r="M215" s="101"/>
      <c r="N215" s="100"/>
      <c r="O215" s="100"/>
      <c r="P215" s="101">
        <v>5000</v>
      </c>
      <c r="Q215" s="101"/>
      <c r="R215" s="101"/>
      <c r="S215" s="101"/>
      <c r="T215" s="102">
        <f>S215+P215+Q215+R215</f>
        <v>5000</v>
      </c>
      <c r="U215" s="103">
        <f>D215+E215+F215+G215+H215+I215+J215+K215+L215+M215+N215+O215</f>
        <v>5000</v>
      </c>
      <c r="V215" s="104">
        <f>T215-U215</f>
        <v>0</v>
      </c>
      <c r="W215" s="96" t="s">
        <v>49</v>
      </c>
      <c r="X215" s="116" t="s">
        <v>424</v>
      </c>
    </row>
    <row r="216" spans="1:24">
      <c r="A216" s="391" t="s">
        <v>215</v>
      </c>
      <c r="B216" s="392"/>
      <c r="C216" s="393"/>
      <c r="D216" s="168"/>
      <c r="E216" s="169"/>
      <c r="F216" s="143"/>
      <c r="G216" s="143"/>
      <c r="H216" s="143"/>
      <c r="I216" s="143"/>
      <c r="J216" s="143"/>
      <c r="K216" s="144"/>
      <c r="L216" s="143"/>
      <c r="M216" s="144"/>
      <c r="N216" s="143"/>
      <c r="O216" s="143"/>
      <c r="P216" s="144"/>
      <c r="Q216" s="144"/>
      <c r="R216" s="144"/>
      <c r="S216" s="144"/>
      <c r="T216" s="163"/>
      <c r="U216" s="164"/>
      <c r="V216" s="165"/>
      <c r="W216" s="148"/>
      <c r="X216" s="166"/>
    </row>
    <row r="217" spans="1:24">
      <c r="A217" s="394" t="s">
        <v>59</v>
      </c>
      <c r="B217" s="395"/>
      <c r="C217" s="364"/>
      <c r="D217" s="143"/>
      <c r="E217" s="143"/>
      <c r="F217" s="143"/>
      <c r="G217" s="143"/>
      <c r="H217" s="143"/>
      <c r="I217" s="143"/>
      <c r="J217" s="143"/>
      <c r="K217" s="144"/>
      <c r="L217" s="143"/>
      <c r="M217" s="144"/>
      <c r="N217" s="143"/>
      <c r="O217" s="143"/>
      <c r="P217" s="144"/>
      <c r="Q217" s="144"/>
      <c r="R217" s="144"/>
      <c r="S217" s="144"/>
      <c r="T217" s="145"/>
      <c r="U217" s="146"/>
      <c r="V217" s="147"/>
      <c r="W217" s="148"/>
      <c r="X217" s="149"/>
    </row>
    <row r="218" spans="1:24" ht="21.6" customHeight="1">
      <c r="A218" s="170">
        <v>1</v>
      </c>
      <c r="B218" s="171"/>
      <c r="C218" s="138" t="s">
        <v>216</v>
      </c>
      <c r="D218" s="100"/>
      <c r="E218" s="100"/>
      <c r="F218" s="100"/>
      <c r="G218" s="100">
        <v>4020</v>
      </c>
      <c r="H218" s="100"/>
      <c r="I218" s="100"/>
      <c r="J218" s="100"/>
      <c r="K218" s="101"/>
      <c r="L218" s="100"/>
      <c r="M218" s="101"/>
      <c r="N218" s="100"/>
      <c r="O218" s="100"/>
      <c r="P218" s="101">
        <v>4020</v>
      </c>
      <c r="Q218" s="101"/>
      <c r="R218" s="101"/>
      <c r="S218" s="101"/>
      <c r="T218" s="102">
        <f>S218+P218+Q218+R218</f>
        <v>4020</v>
      </c>
      <c r="U218" s="103">
        <f>D218+E218+F218+G218+H218+I218+J218+K218+L218+M218+N218+O218</f>
        <v>4020</v>
      </c>
      <c r="V218" s="104">
        <f>T218-U218</f>
        <v>0</v>
      </c>
      <c r="W218" s="96" t="s">
        <v>450</v>
      </c>
      <c r="X218" s="116" t="s">
        <v>398</v>
      </c>
    </row>
    <row r="219" spans="1:24">
      <c r="A219" s="397" t="s">
        <v>217</v>
      </c>
      <c r="B219" s="398"/>
      <c r="C219" s="399"/>
      <c r="D219" s="322"/>
      <c r="E219" s="324"/>
      <c r="F219" s="228"/>
      <c r="G219" s="228"/>
      <c r="H219" s="228"/>
      <c r="I219" s="228"/>
      <c r="J219" s="228"/>
      <c r="K219" s="229"/>
      <c r="L219" s="228"/>
      <c r="M219" s="229"/>
      <c r="N219" s="228"/>
      <c r="O219" s="228"/>
      <c r="P219" s="229"/>
      <c r="Q219" s="229"/>
      <c r="R219" s="229"/>
      <c r="S219" s="229"/>
      <c r="T219" s="230"/>
      <c r="U219" s="231"/>
      <c r="V219" s="232"/>
      <c r="W219" s="233"/>
      <c r="X219" s="325"/>
    </row>
    <row r="220" spans="1:24" ht="42">
      <c r="A220" s="176">
        <v>1</v>
      </c>
      <c r="B220" s="320"/>
      <c r="C220" s="316" t="s">
        <v>466</v>
      </c>
      <c r="D220" s="326"/>
      <c r="E220" s="326"/>
      <c r="F220" s="219"/>
      <c r="G220" s="219"/>
      <c r="H220" s="219"/>
      <c r="I220" s="219"/>
      <c r="J220" s="219"/>
      <c r="K220" s="220"/>
      <c r="L220" s="219"/>
      <c r="M220" s="220"/>
      <c r="N220" s="219"/>
      <c r="O220" s="219"/>
      <c r="P220" s="220">
        <v>0</v>
      </c>
      <c r="Q220" s="220"/>
      <c r="R220" s="220"/>
      <c r="S220" s="220"/>
      <c r="T220" s="81"/>
      <c r="U220" s="82"/>
      <c r="V220" s="87"/>
      <c r="W220" s="224"/>
      <c r="X220" s="170"/>
    </row>
    <row r="221" spans="1:24">
      <c r="A221" s="176">
        <v>2</v>
      </c>
      <c r="B221" s="320"/>
      <c r="C221" s="316" t="s">
        <v>467</v>
      </c>
      <c r="D221" s="326"/>
      <c r="E221" s="326"/>
      <c r="F221" s="219"/>
      <c r="G221" s="219"/>
      <c r="H221" s="219"/>
      <c r="I221" s="219"/>
      <c r="J221" s="219"/>
      <c r="K221" s="220"/>
      <c r="L221" s="219"/>
      <c r="M221" s="220"/>
      <c r="N221" s="219"/>
      <c r="O221" s="219"/>
      <c r="P221" s="220">
        <v>0</v>
      </c>
      <c r="Q221" s="220"/>
      <c r="R221" s="220"/>
      <c r="S221" s="220"/>
      <c r="T221" s="81">
        <v>0</v>
      </c>
      <c r="U221" s="82"/>
      <c r="V221" s="87"/>
      <c r="W221" s="224"/>
      <c r="X221" s="170"/>
    </row>
    <row r="222" spans="1:24" ht="42">
      <c r="A222" s="170">
        <v>3</v>
      </c>
      <c r="B222" s="321"/>
      <c r="C222" s="323" t="s">
        <v>468</v>
      </c>
      <c r="D222" s="321"/>
      <c r="E222" s="321"/>
      <c r="F222" s="321"/>
      <c r="G222" s="321">
        <v>5000</v>
      </c>
      <c r="H222" s="321"/>
      <c r="I222" s="321"/>
      <c r="J222" s="321"/>
      <c r="K222" s="321"/>
      <c r="L222" s="321"/>
      <c r="M222" s="321"/>
      <c r="N222" s="321"/>
      <c r="O222" s="321"/>
      <c r="P222" s="321">
        <v>5000</v>
      </c>
      <c r="Q222" s="321"/>
      <c r="R222" s="321"/>
      <c r="S222" s="321"/>
      <c r="T222" s="321">
        <v>5000</v>
      </c>
      <c r="U222" s="321"/>
      <c r="V222" s="321"/>
      <c r="W222" s="321"/>
      <c r="X222" s="170" t="s">
        <v>469</v>
      </c>
    </row>
    <row r="223" spans="1:24">
      <c r="A223" s="400" t="s">
        <v>218</v>
      </c>
      <c r="B223" s="401"/>
      <c r="C223" s="402"/>
      <c r="D223" s="168"/>
      <c r="E223" s="169"/>
      <c r="F223" s="143"/>
      <c r="G223" s="143"/>
      <c r="H223" s="143"/>
      <c r="I223" s="143"/>
      <c r="J223" s="143"/>
      <c r="K223" s="144"/>
      <c r="L223" s="143"/>
      <c r="M223" s="144"/>
      <c r="N223" s="143"/>
      <c r="O223" s="143"/>
      <c r="P223" s="144"/>
      <c r="Q223" s="144"/>
      <c r="R223" s="144"/>
      <c r="S223" s="144"/>
      <c r="T223" s="163"/>
      <c r="U223" s="164"/>
      <c r="V223" s="165"/>
      <c r="W223" s="148"/>
      <c r="X223" s="166"/>
    </row>
    <row r="224" spans="1:24">
      <c r="A224" s="394" t="s">
        <v>56</v>
      </c>
      <c r="B224" s="395"/>
      <c r="C224" s="364"/>
      <c r="D224" s="143"/>
      <c r="E224" s="143"/>
      <c r="F224" s="143"/>
      <c r="G224" s="143"/>
      <c r="H224" s="143"/>
      <c r="I224" s="143"/>
      <c r="J224" s="143"/>
      <c r="K224" s="144"/>
      <c r="L224" s="143"/>
      <c r="M224" s="144"/>
      <c r="N224" s="143"/>
      <c r="O224" s="143"/>
      <c r="P224" s="144"/>
      <c r="Q224" s="144"/>
      <c r="R224" s="144"/>
      <c r="S224" s="144"/>
      <c r="T224" s="145"/>
      <c r="U224" s="146"/>
      <c r="V224" s="147"/>
      <c r="W224" s="148"/>
      <c r="X224" s="149"/>
    </row>
    <row r="225" spans="1:24" ht="42">
      <c r="A225" s="170">
        <v>1</v>
      </c>
      <c r="B225" s="171"/>
      <c r="C225" s="138" t="str">
        <f>[1]ESMTE!B6</f>
        <v>ค่ายห้องเรียนพิเศษวิทยาศาสตร์ ม.ปลาย</v>
      </c>
      <c r="D225" s="100"/>
      <c r="E225" s="100"/>
      <c r="F225" s="100"/>
      <c r="G225" s="100"/>
      <c r="H225" s="100"/>
      <c r="I225" s="100"/>
      <c r="J225" s="100"/>
      <c r="K225" s="101">
        <v>348940</v>
      </c>
      <c r="L225" s="100"/>
      <c r="M225" s="101"/>
      <c r="N225" s="100"/>
      <c r="O225" s="100"/>
      <c r="P225" s="101"/>
      <c r="Q225" s="101"/>
      <c r="R225" s="101">
        <v>348940</v>
      </c>
      <c r="S225" s="101"/>
      <c r="T225" s="102">
        <f>S225+P225+Q225+R225</f>
        <v>348940</v>
      </c>
      <c r="U225" s="103">
        <f>D225+E225+F225+G225+H225+I225+J225+K225+L225+M225+N225+O225</f>
        <v>348940</v>
      </c>
      <c r="V225" s="104">
        <f>T225-U225</f>
        <v>0</v>
      </c>
      <c r="W225" s="96" t="s">
        <v>49</v>
      </c>
      <c r="X225" s="304" t="s">
        <v>430</v>
      </c>
    </row>
    <row r="226" spans="1:24" ht="42">
      <c r="A226" s="170">
        <v>2</v>
      </c>
      <c r="B226" s="171"/>
      <c r="C226" s="138" t="str">
        <f>[1]ESMTE!B7</f>
        <v>กิจกรรมพัฒนาอัจฉริยภาพด้านวิชาการ</v>
      </c>
      <c r="D226" s="100"/>
      <c r="E226" s="100"/>
      <c r="F226" s="100"/>
      <c r="G226" s="100"/>
      <c r="H226" s="100"/>
      <c r="I226" s="100">
        <v>9000</v>
      </c>
      <c r="J226" s="100"/>
      <c r="K226" s="101"/>
      <c r="L226" s="100"/>
      <c r="M226" s="101"/>
      <c r="N226" s="100"/>
      <c r="O226" s="100"/>
      <c r="P226" s="101"/>
      <c r="Q226" s="101"/>
      <c r="R226" s="101">
        <v>9000</v>
      </c>
      <c r="S226" s="101"/>
      <c r="T226" s="102">
        <f t="shared" ref="T226:T227" si="156">S226+P226+Q226+R226</f>
        <v>9000</v>
      </c>
      <c r="U226" s="103">
        <f t="shared" ref="U226:U227" si="157">D226+E226+F226+G226+H226+I226+J226+K226+L226+M226+N226+O226</f>
        <v>9000</v>
      </c>
      <c r="V226" s="104">
        <f t="shared" ref="V226:V227" si="158">T226-U226</f>
        <v>0</v>
      </c>
      <c r="W226" s="96"/>
      <c r="X226" s="304" t="s">
        <v>430</v>
      </c>
    </row>
    <row r="227" spans="1:24" ht="42">
      <c r="A227" s="170">
        <v>3</v>
      </c>
      <c r="B227" s="171"/>
      <c r="C227" s="138" t="str">
        <f>[1]ESMTE!B8</f>
        <v xml:space="preserve">ปฐมนิเทศห้องเรียนพิเศษวิทยาศาสตร์ </v>
      </c>
      <c r="D227" s="100"/>
      <c r="E227" s="100"/>
      <c r="F227" s="100"/>
      <c r="G227" s="100">
        <v>80000</v>
      </c>
      <c r="H227" s="100"/>
      <c r="I227" s="100"/>
      <c r="J227" s="100"/>
      <c r="K227" s="101"/>
      <c r="L227" s="100"/>
      <c r="M227" s="101"/>
      <c r="N227" s="100"/>
      <c r="O227" s="100"/>
      <c r="P227" s="101"/>
      <c r="Q227" s="101"/>
      <c r="R227" s="101">
        <v>80000</v>
      </c>
      <c r="S227" s="101"/>
      <c r="T227" s="102">
        <f t="shared" si="156"/>
        <v>80000</v>
      </c>
      <c r="U227" s="103">
        <f t="shared" si="157"/>
        <v>80000</v>
      </c>
      <c r="V227" s="104">
        <f t="shared" si="158"/>
        <v>0</v>
      </c>
      <c r="W227" s="96"/>
      <c r="X227" s="304" t="s">
        <v>430</v>
      </c>
    </row>
    <row r="228" spans="1:24" ht="84">
      <c r="A228" s="170">
        <v>4</v>
      </c>
      <c r="B228" s="171"/>
      <c r="C228" s="138" t="str">
        <f>[1]ESMTE!B9</f>
        <v>กิจกรรมสนับสนุนวัสดุอุปกรณ์และเครื่องมือวิทยาศาสตร์สำหรับนักเรียนห้องเรียนพิเศษวิทยาศาสตร์</v>
      </c>
      <c r="D228" s="100"/>
      <c r="E228" s="100"/>
      <c r="F228" s="100"/>
      <c r="G228" s="100"/>
      <c r="H228" s="100">
        <v>88560</v>
      </c>
      <c r="I228" s="100"/>
      <c r="J228" s="100"/>
      <c r="K228" s="101"/>
      <c r="L228" s="100"/>
      <c r="M228" s="101"/>
      <c r="N228" s="100"/>
      <c r="O228" s="100"/>
      <c r="P228" s="101"/>
      <c r="Q228" s="101"/>
      <c r="R228" s="101">
        <v>88560</v>
      </c>
      <c r="S228" s="101"/>
      <c r="T228" s="102">
        <f>S228+P228+Q228+R228</f>
        <v>88560</v>
      </c>
      <c r="U228" s="103">
        <f>D228+E228+F228+G228+H228+I228+J228+K228+L228+M228+N228+O228</f>
        <v>88560</v>
      </c>
      <c r="V228" s="104">
        <f>T228-U228</f>
        <v>0</v>
      </c>
      <c r="W228" s="96" t="s">
        <v>49</v>
      </c>
      <c r="X228" s="304" t="s">
        <v>430</v>
      </c>
    </row>
    <row r="229" spans="1:24">
      <c r="A229" s="170">
        <v>5</v>
      </c>
      <c r="B229" s="171"/>
      <c r="C229" s="138" t="str">
        <f>[1]ESMTE!B10</f>
        <v>กิจกรรมฟิสิกส์สัประยุทธ์</v>
      </c>
      <c r="D229" s="100"/>
      <c r="E229" s="100"/>
      <c r="F229" s="100"/>
      <c r="G229" s="100"/>
      <c r="H229" s="100"/>
      <c r="I229" s="100"/>
      <c r="J229" s="100"/>
      <c r="K229" s="101">
        <v>52100</v>
      </c>
      <c r="L229" s="100"/>
      <c r="M229" s="101"/>
      <c r="N229" s="100"/>
      <c r="O229" s="100"/>
      <c r="P229" s="101"/>
      <c r="Q229" s="101"/>
      <c r="R229" s="101">
        <v>52100</v>
      </c>
      <c r="S229" s="101"/>
      <c r="T229" s="102"/>
      <c r="U229" s="103"/>
      <c r="V229" s="104"/>
      <c r="W229" s="96"/>
      <c r="X229" s="304"/>
    </row>
    <row r="230" spans="1:24" ht="42">
      <c r="A230" s="170">
        <v>6</v>
      </c>
      <c r="B230" s="171"/>
      <c r="C230" s="138" t="str">
        <f>[1]ESMTE!B11</f>
        <v>ประชุมวิชาการห้องเรียนพิเศษวิทยาศาสตร์</v>
      </c>
      <c r="D230" s="100"/>
      <c r="E230" s="100"/>
      <c r="F230" s="101"/>
      <c r="G230" s="100">
        <v>61400</v>
      </c>
      <c r="H230" s="100"/>
      <c r="I230" s="100"/>
      <c r="J230" s="100"/>
      <c r="K230" s="101"/>
      <c r="L230" s="100"/>
      <c r="M230" s="101"/>
      <c r="N230" s="100"/>
      <c r="O230" s="100"/>
      <c r="P230" s="101"/>
      <c r="Q230" s="101"/>
      <c r="R230" s="101">
        <v>61400</v>
      </c>
      <c r="S230" s="101"/>
      <c r="T230" s="102">
        <f t="shared" ref="T230" si="159">S230+P230+Q230+R230</f>
        <v>61400</v>
      </c>
      <c r="U230" s="103">
        <f t="shared" ref="U230" si="160">D230+E230+F230+G230+H230+I230+J230+K230+L230+M230+N230+O230</f>
        <v>61400</v>
      </c>
      <c r="V230" s="104">
        <f t="shared" ref="V230" si="161">T230-U230</f>
        <v>0</v>
      </c>
      <c r="W230" s="96"/>
      <c r="X230" s="304" t="s">
        <v>430</v>
      </c>
    </row>
    <row r="231" spans="1:24">
      <c r="A231" s="391" t="s">
        <v>224</v>
      </c>
      <c r="B231" s="392"/>
      <c r="C231" s="393"/>
      <c r="D231" s="168"/>
      <c r="E231" s="169"/>
      <c r="F231" s="143"/>
      <c r="G231" s="143"/>
      <c r="H231" s="143"/>
      <c r="I231" s="143"/>
      <c r="J231" s="143"/>
      <c r="K231" s="144"/>
      <c r="L231" s="143"/>
      <c r="M231" s="144"/>
      <c r="N231" s="143"/>
      <c r="O231" s="143"/>
      <c r="P231" s="144"/>
      <c r="Q231" s="144"/>
      <c r="R231" s="144"/>
      <c r="S231" s="144"/>
      <c r="T231" s="163"/>
      <c r="U231" s="164"/>
      <c r="V231" s="165"/>
      <c r="W231" s="148"/>
      <c r="X231" s="166"/>
    </row>
    <row r="232" spans="1:24">
      <c r="A232" s="394" t="s">
        <v>56</v>
      </c>
      <c r="B232" s="395"/>
      <c r="C232" s="364"/>
      <c r="D232" s="143"/>
      <c r="E232" s="143"/>
      <c r="F232" s="143"/>
      <c r="G232" s="143"/>
      <c r="H232" s="143"/>
      <c r="I232" s="143"/>
      <c r="J232" s="143"/>
      <c r="K232" s="144"/>
      <c r="L232" s="143"/>
      <c r="M232" s="144"/>
      <c r="N232" s="143"/>
      <c r="O232" s="143"/>
      <c r="P232" s="144"/>
      <c r="Q232" s="144"/>
      <c r="R232" s="144"/>
      <c r="S232" s="144"/>
      <c r="T232" s="145"/>
      <c r="U232" s="146"/>
      <c r="V232" s="147"/>
      <c r="W232" s="148"/>
      <c r="X232" s="149"/>
    </row>
    <row r="233" spans="1:24" ht="42">
      <c r="A233" s="170">
        <v>1</v>
      </c>
      <c r="B233" s="171"/>
      <c r="C233" s="138" t="s">
        <v>225</v>
      </c>
      <c r="D233" s="100"/>
      <c r="E233" s="100"/>
      <c r="F233" s="100"/>
      <c r="G233" s="100"/>
      <c r="H233" s="100"/>
      <c r="I233" s="100"/>
      <c r="J233" s="100"/>
      <c r="K233" s="101">
        <v>15600</v>
      </c>
      <c r="L233" s="100"/>
      <c r="M233" s="101"/>
      <c r="N233" s="100"/>
      <c r="O233" s="100"/>
      <c r="P233" s="101"/>
      <c r="Q233" s="101">
        <v>15600</v>
      </c>
      <c r="R233" s="101"/>
      <c r="S233" s="101"/>
      <c r="T233" s="102">
        <f>S233+P233+Q233+R233</f>
        <v>15600</v>
      </c>
      <c r="U233" s="103">
        <f>D233+E233+F233+G233+H233+I233+J233+K233+L233+M233+N233+O233</f>
        <v>15600</v>
      </c>
      <c r="V233" s="104">
        <f>T233-U233</f>
        <v>0</v>
      </c>
      <c r="W233" s="96" t="s">
        <v>49</v>
      </c>
      <c r="X233" s="304" t="s">
        <v>426</v>
      </c>
    </row>
    <row r="234" spans="1:24" ht="21" customHeight="1">
      <c r="A234" s="141" t="s">
        <v>110</v>
      </c>
      <c r="B234" s="142"/>
      <c r="C234" s="113"/>
      <c r="D234" s="100"/>
      <c r="E234" s="100"/>
      <c r="F234" s="100"/>
      <c r="G234" s="100"/>
      <c r="H234" s="100"/>
      <c r="I234" s="100"/>
      <c r="J234" s="100"/>
      <c r="K234" s="101"/>
      <c r="L234" s="100"/>
      <c r="M234" s="101"/>
      <c r="N234" s="100"/>
      <c r="O234" s="100"/>
      <c r="P234" s="101"/>
      <c r="Q234" s="101"/>
      <c r="R234" s="101"/>
      <c r="S234" s="101"/>
      <c r="T234" s="102"/>
      <c r="U234" s="103"/>
      <c r="V234" s="104"/>
      <c r="W234" s="96"/>
      <c r="X234" s="95"/>
    </row>
    <row r="235" spans="1:24" ht="37.799999999999997" customHeight="1">
      <c r="A235" s="107">
        <v>1</v>
      </c>
      <c r="B235" s="122"/>
      <c r="C235" s="113" t="s">
        <v>226</v>
      </c>
      <c r="D235" s="100"/>
      <c r="E235" s="100"/>
      <c r="F235" s="100">
        <v>12971</v>
      </c>
      <c r="G235" s="100"/>
      <c r="H235" s="100"/>
      <c r="I235" s="100"/>
      <c r="J235" s="100"/>
      <c r="K235" s="101"/>
      <c r="L235" s="100">
        <v>1630</v>
      </c>
      <c r="M235" s="101"/>
      <c r="N235" s="100"/>
      <c r="O235" s="100"/>
      <c r="P235" s="101"/>
      <c r="Q235" s="101">
        <v>14601</v>
      </c>
      <c r="R235" s="101"/>
      <c r="S235" s="101"/>
      <c r="T235" s="109">
        <f t="shared" ref="T235" si="162">P235+Q235+R235+S235</f>
        <v>14601</v>
      </c>
      <c r="U235" s="110">
        <f t="shared" ref="U235" si="163">D235+E235+F235+G235+H235+I235+J235+K235+L235+M235+N235+O235</f>
        <v>14601</v>
      </c>
      <c r="V235" s="111">
        <f t="shared" ref="V235" si="164">T235-U235</f>
        <v>0</v>
      </c>
      <c r="W235" s="96"/>
      <c r="X235" s="312" t="s">
        <v>426</v>
      </c>
    </row>
    <row r="236" spans="1:24">
      <c r="A236" s="391" t="s">
        <v>227</v>
      </c>
      <c r="B236" s="392"/>
      <c r="C236" s="393"/>
      <c r="D236" s="168"/>
      <c r="E236" s="169"/>
      <c r="F236" s="143"/>
      <c r="G236" s="143"/>
      <c r="H236" s="143"/>
      <c r="I236" s="143"/>
      <c r="J236" s="143"/>
      <c r="K236" s="144"/>
      <c r="L236" s="143"/>
      <c r="M236" s="144"/>
      <c r="N236" s="143"/>
      <c r="O236" s="143"/>
      <c r="P236" s="144"/>
      <c r="Q236" s="144"/>
      <c r="R236" s="144"/>
      <c r="S236" s="144"/>
      <c r="T236" s="163"/>
      <c r="U236" s="164"/>
      <c r="V236" s="165"/>
      <c r="W236" s="148"/>
      <c r="X236" s="166"/>
    </row>
    <row r="237" spans="1:24" ht="25.95" customHeight="1">
      <c r="A237" s="394" t="s">
        <v>56</v>
      </c>
      <c r="B237" s="395"/>
      <c r="C237" s="396"/>
      <c r="D237" s="143"/>
      <c r="E237" s="143"/>
      <c r="F237" s="143"/>
      <c r="G237" s="143"/>
      <c r="H237" s="143"/>
      <c r="I237" s="143"/>
      <c r="J237" s="143"/>
      <c r="K237" s="144"/>
      <c r="L237" s="143"/>
      <c r="M237" s="144"/>
      <c r="N237" s="143"/>
      <c r="O237" s="143"/>
      <c r="P237" s="144"/>
      <c r="Q237" s="144"/>
      <c r="R237" s="144"/>
      <c r="S237" s="144"/>
      <c r="T237" s="145"/>
      <c r="U237" s="146"/>
      <c r="V237" s="147"/>
      <c r="W237" s="148"/>
      <c r="X237" s="149"/>
    </row>
    <row r="238" spans="1:24" ht="65.400000000000006" customHeight="1">
      <c r="A238" s="170">
        <v>1</v>
      </c>
      <c r="B238" s="171"/>
      <c r="C238" s="323" t="s">
        <v>230</v>
      </c>
      <c r="D238" s="136"/>
      <c r="E238" s="100"/>
      <c r="F238" s="101">
        <v>48470</v>
      </c>
      <c r="G238" s="100"/>
      <c r="H238" s="100"/>
      <c r="I238" s="100"/>
      <c r="J238" s="100"/>
      <c r="K238" s="101"/>
      <c r="L238" s="100"/>
      <c r="M238" s="101"/>
      <c r="N238" s="100"/>
      <c r="O238" s="100"/>
      <c r="P238" s="101"/>
      <c r="Q238" s="101"/>
      <c r="R238" s="101">
        <v>48470</v>
      </c>
      <c r="S238" s="101"/>
      <c r="T238" s="102">
        <f>S238+P238+Q238+R238</f>
        <v>48470</v>
      </c>
      <c r="U238" s="103">
        <f>D238+E238+F238+G238+H238+I238+J238+K238+L238+M238+N238+O238</f>
        <v>48470</v>
      </c>
      <c r="V238" s="104">
        <f>T238-U238</f>
        <v>0</v>
      </c>
      <c r="W238" s="96" t="s">
        <v>49</v>
      </c>
      <c r="X238" s="116" t="s">
        <v>429</v>
      </c>
    </row>
    <row r="239" spans="1:24" ht="44.4" customHeight="1">
      <c r="A239" s="170">
        <v>2</v>
      </c>
      <c r="B239" s="171"/>
      <c r="C239" s="323" t="s">
        <v>231</v>
      </c>
      <c r="D239" s="136"/>
      <c r="E239" s="100"/>
      <c r="F239" s="100"/>
      <c r="G239" s="101">
        <v>31200</v>
      </c>
      <c r="H239" s="100"/>
      <c r="I239" s="100"/>
      <c r="J239" s="100"/>
      <c r="K239" s="101"/>
      <c r="L239" s="100"/>
      <c r="M239" s="101"/>
      <c r="N239" s="100"/>
      <c r="O239" s="100"/>
      <c r="P239" s="101"/>
      <c r="Q239" s="101"/>
      <c r="R239" s="101">
        <v>31200</v>
      </c>
      <c r="S239" s="101"/>
      <c r="T239" s="102">
        <f t="shared" ref="T239:T242" si="165">S239+P239+Q239+R239</f>
        <v>31200</v>
      </c>
      <c r="U239" s="103">
        <f t="shared" ref="U239:U242" si="166">D239+E239+F239+G239+H239+I239+J239+K239+L239+M239+N239+O239</f>
        <v>31200</v>
      </c>
      <c r="V239" s="104">
        <f t="shared" ref="V239:V242" si="167">T239-U239</f>
        <v>0</v>
      </c>
      <c r="W239" s="96"/>
      <c r="X239" s="116" t="s">
        <v>429</v>
      </c>
    </row>
    <row r="240" spans="1:24" ht="34.950000000000003" customHeight="1">
      <c r="A240" s="170">
        <v>3</v>
      </c>
      <c r="B240" s="171"/>
      <c r="C240" s="323" t="s">
        <v>229</v>
      </c>
      <c r="D240" s="136"/>
      <c r="E240" s="100"/>
      <c r="F240" s="100"/>
      <c r="G240" s="100"/>
      <c r="H240" s="100"/>
      <c r="I240" s="100"/>
      <c r="J240" s="100"/>
      <c r="K240" s="101">
        <v>22900</v>
      </c>
      <c r="L240" s="100"/>
      <c r="M240" s="101"/>
      <c r="N240" s="100"/>
      <c r="O240" s="100"/>
      <c r="P240" s="101"/>
      <c r="Q240" s="101"/>
      <c r="R240" s="101">
        <v>22900</v>
      </c>
      <c r="S240" s="101"/>
      <c r="T240" s="102">
        <f t="shared" si="165"/>
        <v>22900</v>
      </c>
      <c r="U240" s="103">
        <f t="shared" si="166"/>
        <v>22900</v>
      </c>
      <c r="V240" s="104">
        <f t="shared" si="167"/>
        <v>0</v>
      </c>
      <c r="W240" s="96"/>
      <c r="X240" s="116" t="s">
        <v>429</v>
      </c>
    </row>
    <row r="241" spans="1:24" ht="49.2" customHeight="1">
      <c r="A241" s="170">
        <v>4</v>
      </c>
      <c r="B241" s="171"/>
      <c r="C241" s="323" t="s">
        <v>470</v>
      </c>
      <c r="D241" s="136"/>
      <c r="E241" s="100"/>
      <c r="F241" s="100"/>
      <c r="G241" s="100"/>
      <c r="H241" s="100"/>
      <c r="I241" s="100"/>
      <c r="J241" s="100"/>
      <c r="K241" s="101"/>
      <c r="L241" s="101">
        <v>31400</v>
      </c>
      <c r="M241" s="101"/>
      <c r="N241" s="100"/>
      <c r="O241" s="100"/>
      <c r="P241" s="101"/>
      <c r="Q241" s="101"/>
      <c r="R241" s="101">
        <v>31400</v>
      </c>
      <c r="S241" s="101"/>
      <c r="T241" s="102">
        <f t="shared" si="165"/>
        <v>31400</v>
      </c>
      <c r="U241" s="103">
        <f t="shared" si="166"/>
        <v>31400</v>
      </c>
      <c r="V241" s="104">
        <f t="shared" si="167"/>
        <v>0</v>
      </c>
      <c r="W241" s="96"/>
      <c r="X241" s="116" t="s">
        <v>429</v>
      </c>
    </row>
    <row r="242" spans="1:24" ht="40.950000000000003" customHeight="1">
      <c r="A242" s="170">
        <v>5</v>
      </c>
      <c r="B242" s="171"/>
      <c r="C242" s="323" t="s">
        <v>232</v>
      </c>
      <c r="D242" s="136"/>
      <c r="E242" s="100"/>
      <c r="F242" s="100"/>
      <c r="G242" s="100"/>
      <c r="H242" s="101">
        <v>73750</v>
      </c>
      <c r="I242" s="100"/>
      <c r="J242" s="100"/>
      <c r="K242" s="101"/>
      <c r="L242" s="100"/>
      <c r="M242" s="101"/>
      <c r="N242" s="100"/>
      <c r="O242" s="100"/>
      <c r="P242" s="101"/>
      <c r="Q242" s="101"/>
      <c r="R242" s="101">
        <v>73750</v>
      </c>
      <c r="S242" s="101"/>
      <c r="T242" s="102">
        <f t="shared" si="165"/>
        <v>73750</v>
      </c>
      <c r="U242" s="103">
        <f t="shared" si="166"/>
        <v>73750</v>
      </c>
      <c r="V242" s="104">
        <f t="shared" si="167"/>
        <v>0</v>
      </c>
      <c r="W242" s="96"/>
      <c r="X242" s="116" t="s">
        <v>429</v>
      </c>
    </row>
    <row r="243" spans="1:24" ht="39.6" customHeight="1">
      <c r="A243" s="170">
        <v>6</v>
      </c>
      <c r="B243" s="171"/>
      <c r="C243" s="323" t="s">
        <v>471</v>
      </c>
      <c r="D243" s="136"/>
      <c r="E243" s="100"/>
      <c r="F243" s="100"/>
      <c r="G243" s="100"/>
      <c r="H243" s="100"/>
      <c r="I243" s="100"/>
      <c r="J243" s="100"/>
      <c r="K243" s="101"/>
      <c r="L243" s="100"/>
      <c r="M243" s="101">
        <v>41080</v>
      </c>
      <c r="N243" s="100"/>
      <c r="O243" s="100"/>
      <c r="P243" s="101"/>
      <c r="Q243" s="101"/>
      <c r="R243" s="101">
        <v>41080</v>
      </c>
      <c r="S243" s="101"/>
      <c r="T243" s="102">
        <f t="shared" ref="T243:T245" si="168">S243+P243+Q243+R243</f>
        <v>41080</v>
      </c>
      <c r="U243" s="103">
        <f t="shared" ref="U243:U245" si="169">D243+E243+F243+G243+H243+I243+J243+K243+L243+M243+N243+O243</f>
        <v>41080</v>
      </c>
      <c r="V243" s="104">
        <f t="shared" ref="V243:V245" si="170">T243-U243</f>
        <v>0</v>
      </c>
      <c r="W243" s="96"/>
      <c r="X243" s="116" t="s">
        <v>429</v>
      </c>
    </row>
    <row r="244" spans="1:24" ht="39.6" customHeight="1">
      <c r="A244" s="170">
        <v>7</v>
      </c>
      <c r="B244" s="171"/>
      <c r="C244" s="323" t="s">
        <v>232</v>
      </c>
      <c r="D244" s="136"/>
      <c r="E244" s="100"/>
      <c r="F244" s="100"/>
      <c r="G244" s="100"/>
      <c r="H244" s="100"/>
      <c r="I244" s="100"/>
      <c r="J244" s="100"/>
      <c r="K244" s="101"/>
      <c r="L244" s="100"/>
      <c r="M244" s="101"/>
      <c r="N244" s="100">
        <v>118390</v>
      </c>
      <c r="O244" s="100"/>
      <c r="P244" s="101"/>
      <c r="Q244" s="101"/>
      <c r="R244" s="327">
        <v>118390</v>
      </c>
      <c r="S244" s="101"/>
      <c r="T244" s="102">
        <f t="shared" ref="T244" si="171">S244+P244+Q244+R244</f>
        <v>118390</v>
      </c>
      <c r="U244" s="103">
        <f t="shared" ref="U244" si="172">D244+E244+F244+G244+H244+I244+J244+K244+L244+M244+N244+O244</f>
        <v>118390</v>
      </c>
      <c r="V244" s="104"/>
      <c r="W244" s="96"/>
      <c r="X244" s="116" t="s">
        <v>429</v>
      </c>
    </row>
    <row r="245" spans="1:24" ht="63" customHeight="1">
      <c r="A245" s="170">
        <v>8</v>
      </c>
      <c r="B245" s="171"/>
      <c r="C245" s="316" t="s">
        <v>472</v>
      </c>
      <c r="D245" s="136"/>
      <c r="E245" s="100"/>
      <c r="F245" s="100"/>
      <c r="G245" s="100"/>
      <c r="H245" s="100"/>
      <c r="I245" s="100"/>
      <c r="J245" s="100"/>
      <c r="K245" s="101"/>
      <c r="L245" s="100"/>
      <c r="M245" s="101">
        <v>60600</v>
      </c>
      <c r="N245" s="100"/>
      <c r="O245" s="100"/>
      <c r="P245" s="101"/>
      <c r="Q245" s="101"/>
      <c r="R245" s="101">
        <v>60600</v>
      </c>
      <c r="S245" s="101"/>
      <c r="T245" s="102">
        <f t="shared" si="168"/>
        <v>60600</v>
      </c>
      <c r="U245" s="103">
        <f t="shared" si="169"/>
        <v>60600</v>
      </c>
      <c r="V245" s="104">
        <f t="shared" si="170"/>
        <v>0</v>
      </c>
      <c r="W245" s="96"/>
      <c r="X245" s="116" t="s">
        <v>429</v>
      </c>
    </row>
    <row r="246" spans="1:24" ht="38.4" customHeight="1">
      <c r="A246" s="391" t="s">
        <v>235</v>
      </c>
      <c r="B246" s="392"/>
      <c r="C246" s="393"/>
      <c r="D246" s="168"/>
      <c r="E246" s="169"/>
      <c r="F246" s="143"/>
      <c r="G246" s="143"/>
      <c r="H246" s="143"/>
      <c r="I246" s="143"/>
      <c r="J246" s="143"/>
      <c r="K246" s="144"/>
      <c r="L246" s="143"/>
      <c r="M246" s="144"/>
      <c r="N246" s="143"/>
      <c r="O246" s="143"/>
      <c r="P246" s="144"/>
      <c r="Q246" s="144"/>
      <c r="R246" s="144"/>
      <c r="S246" s="144"/>
      <c r="T246" s="163"/>
      <c r="U246" s="164"/>
      <c r="V246" s="165"/>
      <c r="W246" s="148"/>
      <c r="X246" s="166"/>
    </row>
    <row r="247" spans="1:24" ht="40.200000000000003" customHeight="1">
      <c r="A247" s="394" t="s">
        <v>56</v>
      </c>
      <c r="B247" s="395"/>
      <c r="C247" s="396"/>
      <c r="D247" s="143"/>
      <c r="E247" s="143"/>
      <c r="F247" s="143"/>
      <c r="G247" s="143"/>
      <c r="H247" s="143"/>
      <c r="I247" s="143"/>
      <c r="J247" s="143"/>
      <c r="K247" s="144"/>
      <c r="L247" s="143"/>
      <c r="M247" s="144"/>
      <c r="N247" s="143"/>
      <c r="O247" s="143"/>
      <c r="P247" s="144"/>
      <c r="Q247" s="144"/>
      <c r="R247" s="144"/>
      <c r="S247" s="144"/>
      <c r="T247" s="145"/>
      <c r="U247" s="146"/>
      <c r="V247" s="147"/>
      <c r="W247" s="148"/>
      <c r="X247" s="149"/>
    </row>
    <row r="248" spans="1:24" ht="42">
      <c r="A248" s="211">
        <v>1</v>
      </c>
      <c r="B248" s="211"/>
      <c r="C248" s="212" t="s">
        <v>238</v>
      </c>
      <c r="D248" s="208"/>
      <c r="E248" s="143"/>
      <c r="F248" s="143"/>
      <c r="G248" s="143"/>
      <c r="H248" s="143"/>
      <c r="I248" s="143"/>
      <c r="J248" s="143"/>
      <c r="K248" s="144"/>
      <c r="L248" s="143"/>
      <c r="M248" s="144">
        <v>10179</v>
      </c>
      <c r="N248" s="143"/>
      <c r="O248" s="143"/>
      <c r="P248" s="144"/>
      <c r="Q248" s="144"/>
      <c r="R248" s="144">
        <v>10179</v>
      </c>
      <c r="S248" s="144"/>
      <c r="T248" s="102">
        <f t="shared" ref="T248" si="173">S248+P248+Q248+R248</f>
        <v>10179</v>
      </c>
      <c r="U248" s="103">
        <f t="shared" ref="U248" si="174">D248+E248+F248+G248+H248+I248+J248+K248+L248+M248+N248+O248</f>
        <v>10179</v>
      </c>
      <c r="V248" s="104">
        <f t="shared" ref="V248" si="175">T248-U248</f>
        <v>0</v>
      </c>
      <c r="W248" s="148"/>
      <c r="X248" s="149" t="s">
        <v>372</v>
      </c>
    </row>
    <row r="249" spans="1:24">
      <c r="A249" s="211">
        <v>2</v>
      </c>
      <c r="B249" s="211"/>
      <c r="C249" s="212" t="s">
        <v>239</v>
      </c>
      <c r="D249" s="208"/>
      <c r="E249" s="143"/>
      <c r="F249" s="143"/>
      <c r="G249" s="143"/>
      <c r="H249" s="143"/>
      <c r="I249" s="143">
        <v>31420</v>
      </c>
      <c r="J249" s="143"/>
      <c r="K249" s="144"/>
      <c r="L249" s="143"/>
      <c r="M249" s="144"/>
      <c r="N249" s="143"/>
      <c r="O249" s="143"/>
      <c r="P249" s="144"/>
      <c r="Q249" s="144"/>
      <c r="R249" s="144">
        <v>31420</v>
      </c>
      <c r="S249" s="144"/>
      <c r="T249" s="102">
        <f t="shared" ref="T249:T256" si="176">S249+P249+Q249+R249</f>
        <v>31420</v>
      </c>
      <c r="U249" s="103">
        <f t="shared" ref="U249:U256" si="177">D249+E249+F249+G249+H249+I249+J249+K249+L249+M249+N249+O249</f>
        <v>31420</v>
      </c>
      <c r="V249" s="104">
        <f t="shared" ref="V249:V256" si="178">T249-U249</f>
        <v>0</v>
      </c>
      <c r="W249" s="148"/>
      <c r="X249" s="149" t="s">
        <v>372</v>
      </c>
    </row>
    <row r="250" spans="1:24" ht="42">
      <c r="A250" s="211">
        <v>3</v>
      </c>
      <c r="B250" s="211"/>
      <c r="C250" s="212" t="s">
        <v>240</v>
      </c>
      <c r="D250" s="208"/>
      <c r="E250" s="143"/>
      <c r="F250" s="143"/>
      <c r="G250" s="143"/>
      <c r="H250" s="143"/>
      <c r="I250" s="143"/>
      <c r="J250" s="143"/>
      <c r="K250" s="144"/>
      <c r="L250" s="143"/>
      <c r="M250" s="144">
        <v>86150</v>
      </c>
      <c r="N250" s="143"/>
      <c r="O250" s="143"/>
      <c r="P250" s="144"/>
      <c r="Q250" s="144"/>
      <c r="R250" s="144">
        <v>86150</v>
      </c>
      <c r="S250" s="144"/>
      <c r="T250" s="102">
        <f t="shared" si="176"/>
        <v>86150</v>
      </c>
      <c r="U250" s="103">
        <f t="shared" si="177"/>
        <v>86150</v>
      </c>
      <c r="V250" s="104">
        <f t="shared" si="178"/>
        <v>0</v>
      </c>
      <c r="W250" s="148"/>
      <c r="X250" s="149" t="s">
        <v>372</v>
      </c>
    </row>
    <row r="251" spans="1:24" ht="63">
      <c r="A251" s="211">
        <v>4</v>
      </c>
      <c r="B251" s="211"/>
      <c r="C251" s="212" t="s">
        <v>241</v>
      </c>
      <c r="D251" s="208"/>
      <c r="E251" s="143"/>
      <c r="F251" s="143">
        <v>29680</v>
      </c>
      <c r="G251" s="143"/>
      <c r="H251" s="143"/>
      <c r="I251" s="143"/>
      <c r="J251" s="143"/>
      <c r="K251" s="144"/>
      <c r="L251" s="143"/>
      <c r="M251" s="144"/>
      <c r="N251" s="143"/>
      <c r="O251" s="143"/>
      <c r="P251" s="144"/>
      <c r="Q251" s="144"/>
      <c r="R251" s="144">
        <v>14816</v>
      </c>
      <c r="S251" s="144"/>
      <c r="T251" s="102">
        <f t="shared" si="176"/>
        <v>14816</v>
      </c>
      <c r="U251" s="103">
        <f t="shared" si="177"/>
        <v>29680</v>
      </c>
      <c r="V251" s="104">
        <f t="shared" si="178"/>
        <v>-14864</v>
      </c>
      <c r="W251" s="148"/>
      <c r="X251" s="149" t="s">
        <v>372</v>
      </c>
    </row>
    <row r="252" spans="1:24" ht="84">
      <c r="A252" s="211">
        <v>5</v>
      </c>
      <c r="B252" s="211"/>
      <c r="C252" s="212" t="s">
        <v>242</v>
      </c>
      <c r="D252" s="208"/>
      <c r="E252" s="143"/>
      <c r="F252" s="143"/>
      <c r="G252" s="143"/>
      <c r="H252" s="143"/>
      <c r="I252" s="143"/>
      <c r="J252" s="143"/>
      <c r="K252" s="144"/>
      <c r="L252" s="143"/>
      <c r="M252" s="144"/>
      <c r="N252" s="143"/>
      <c r="O252" s="143"/>
      <c r="P252" s="144"/>
      <c r="Q252" s="144"/>
      <c r="R252" s="144">
        <v>110000</v>
      </c>
      <c r="S252" s="144"/>
      <c r="T252" s="102">
        <f t="shared" si="176"/>
        <v>110000</v>
      </c>
      <c r="U252" s="103">
        <f t="shared" si="177"/>
        <v>0</v>
      </c>
      <c r="V252" s="104">
        <f t="shared" si="178"/>
        <v>110000</v>
      </c>
      <c r="W252" s="148"/>
      <c r="X252" s="149" t="s">
        <v>372</v>
      </c>
    </row>
    <row r="253" spans="1:24" ht="105">
      <c r="A253" s="211">
        <v>6</v>
      </c>
      <c r="B253" s="211"/>
      <c r="C253" s="212" t="s">
        <v>243</v>
      </c>
      <c r="D253" s="208"/>
      <c r="E253" s="143"/>
      <c r="F253" s="143"/>
      <c r="G253" s="143"/>
      <c r="H253" s="143"/>
      <c r="I253" s="143"/>
      <c r="J253" s="143"/>
      <c r="K253" s="144"/>
      <c r="L253" s="143">
        <v>61696</v>
      </c>
      <c r="M253" s="144"/>
      <c r="N253" s="143"/>
      <c r="O253" s="143"/>
      <c r="P253" s="144"/>
      <c r="Q253" s="144"/>
      <c r="R253" s="144">
        <v>61696</v>
      </c>
      <c r="S253" s="144"/>
      <c r="T253" s="102">
        <f t="shared" si="176"/>
        <v>61696</v>
      </c>
      <c r="U253" s="103">
        <f t="shared" si="177"/>
        <v>61696</v>
      </c>
      <c r="V253" s="104">
        <f t="shared" si="178"/>
        <v>0</v>
      </c>
      <c r="W253" s="148"/>
      <c r="X253" s="149" t="s">
        <v>372</v>
      </c>
    </row>
    <row r="254" spans="1:24" ht="84">
      <c r="A254" s="211">
        <v>7</v>
      </c>
      <c r="B254" s="211"/>
      <c r="C254" s="212" t="s">
        <v>244</v>
      </c>
      <c r="D254" s="208"/>
      <c r="E254" s="143"/>
      <c r="F254" s="143"/>
      <c r="G254" s="143">
        <v>15859</v>
      </c>
      <c r="H254" s="143"/>
      <c r="I254" s="143"/>
      <c r="J254" s="143"/>
      <c r="K254" s="144"/>
      <c r="L254" s="143"/>
      <c r="M254" s="144"/>
      <c r="N254" s="143"/>
      <c r="O254" s="143"/>
      <c r="P254" s="144"/>
      <c r="Q254" s="144"/>
      <c r="R254" s="144">
        <v>15859</v>
      </c>
      <c r="S254" s="144"/>
      <c r="T254" s="102">
        <f t="shared" si="176"/>
        <v>15859</v>
      </c>
      <c r="U254" s="103">
        <f t="shared" si="177"/>
        <v>15859</v>
      </c>
      <c r="V254" s="104">
        <f t="shared" si="178"/>
        <v>0</v>
      </c>
      <c r="W254" s="148"/>
      <c r="X254" s="149" t="s">
        <v>372</v>
      </c>
    </row>
    <row r="255" spans="1:24" ht="84">
      <c r="A255" s="211">
        <v>8</v>
      </c>
      <c r="B255" s="211"/>
      <c r="C255" s="212" t="s">
        <v>245</v>
      </c>
      <c r="D255" s="208"/>
      <c r="E255" s="143"/>
      <c r="F255" s="143"/>
      <c r="G255" s="143">
        <v>240200</v>
      </c>
      <c r="H255" s="143"/>
      <c r="I255" s="143"/>
      <c r="J255" s="143"/>
      <c r="K255" s="144"/>
      <c r="L255" s="143"/>
      <c r="M255" s="144"/>
      <c r="N255" s="143"/>
      <c r="O255" s="143"/>
      <c r="P255" s="144"/>
      <c r="Q255" s="144"/>
      <c r="R255" s="144">
        <v>240200</v>
      </c>
      <c r="S255" s="144"/>
      <c r="T255" s="102">
        <f>S255+P255+Q255+R255</f>
        <v>240200</v>
      </c>
      <c r="U255" s="103">
        <f t="shared" si="177"/>
        <v>240200</v>
      </c>
      <c r="V255" s="104">
        <f t="shared" si="178"/>
        <v>0</v>
      </c>
      <c r="W255" s="148"/>
      <c r="X255" s="149" t="s">
        <v>372</v>
      </c>
    </row>
    <row r="256" spans="1:24" ht="42">
      <c r="A256" s="170">
        <v>9</v>
      </c>
      <c r="B256" s="171"/>
      <c r="C256" s="207" t="s">
        <v>237</v>
      </c>
      <c r="D256" s="136"/>
      <c r="E256" s="100"/>
      <c r="F256" s="100"/>
      <c r="G256" s="100"/>
      <c r="H256" s="100">
        <v>31505</v>
      </c>
      <c r="I256" s="100"/>
      <c r="J256" s="100"/>
      <c r="K256" s="101"/>
      <c r="L256" s="100"/>
      <c r="M256" s="101"/>
      <c r="N256" s="100"/>
      <c r="O256" s="100"/>
      <c r="P256" s="101"/>
      <c r="Q256" s="101"/>
      <c r="R256" s="101">
        <v>31505</v>
      </c>
      <c r="S256" s="101"/>
      <c r="T256" s="102">
        <f t="shared" si="176"/>
        <v>31505</v>
      </c>
      <c r="U256" s="103">
        <f t="shared" si="177"/>
        <v>31505</v>
      </c>
      <c r="V256" s="104">
        <f t="shared" si="178"/>
        <v>0</v>
      </c>
      <c r="W256" s="96" t="s">
        <v>49</v>
      </c>
      <c r="X256" s="149" t="s">
        <v>372</v>
      </c>
    </row>
    <row r="257" spans="1:24">
      <c r="A257" s="391" t="s">
        <v>236</v>
      </c>
      <c r="B257" s="392"/>
      <c r="C257" s="393"/>
      <c r="D257" s="168"/>
      <c r="E257" s="169"/>
      <c r="F257" s="143"/>
      <c r="G257" s="143"/>
      <c r="H257" s="143"/>
      <c r="I257" s="143"/>
      <c r="J257" s="143"/>
      <c r="K257" s="144"/>
      <c r="L257" s="143"/>
      <c r="M257" s="144"/>
      <c r="N257" s="143"/>
      <c r="O257" s="143"/>
      <c r="P257" s="144"/>
      <c r="Q257" s="144"/>
      <c r="R257" s="144"/>
      <c r="S257" s="144"/>
      <c r="T257" s="163"/>
      <c r="U257" s="164"/>
      <c r="V257" s="165"/>
      <c r="W257" s="148"/>
      <c r="X257" s="166"/>
    </row>
    <row r="258" spans="1:24" ht="43.2" customHeight="1">
      <c r="A258" s="394" t="s">
        <v>56</v>
      </c>
      <c r="B258" s="395"/>
      <c r="C258" s="396"/>
      <c r="D258" s="143"/>
      <c r="E258" s="143"/>
      <c r="F258" s="143"/>
      <c r="G258" s="143"/>
      <c r="H258" s="143"/>
      <c r="I258" s="143"/>
      <c r="J258" s="143"/>
      <c r="K258" s="144"/>
      <c r="L258" s="143"/>
      <c r="M258" s="144"/>
      <c r="N258" s="143"/>
      <c r="O258" s="143"/>
      <c r="P258" s="144"/>
      <c r="Q258" s="144"/>
      <c r="R258" s="144"/>
      <c r="S258" s="144"/>
      <c r="T258" s="145"/>
      <c r="U258" s="146"/>
      <c r="V258" s="147"/>
      <c r="W258" s="148"/>
      <c r="X258" s="149"/>
    </row>
    <row r="259" spans="1:24">
      <c r="A259" s="170">
        <v>1</v>
      </c>
      <c r="B259" s="171"/>
      <c r="C259" s="207" t="s">
        <v>246</v>
      </c>
      <c r="D259" s="136"/>
      <c r="E259" s="100"/>
      <c r="F259" s="100">
        <v>44000</v>
      </c>
      <c r="G259" s="100"/>
      <c r="H259" s="100"/>
      <c r="I259" s="100"/>
      <c r="J259" s="100"/>
      <c r="K259" s="101"/>
      <c r="L259" s="100"/>
      <c r="M259" s="101"/>
      <c r="N259" s="100"/>
      <c r="O259" s="100"/>
      <c r="P259" s="101"/>
      <c r="Q259" s="101"/>
      <c r="R259" s="101">
        <v>44000</v>
      </c>
      <c r="S259" s="101"/>
      <c r="T259" s="102">
        <f>S259+P259+Q259+R259</f>
        <v>44000</v>
      </c>
      <c r="U259" s="103">
        <f>D259+E259+F259+G259+H259+I259+J259+K259+L259+M259+N259+O259</f>
        <v>44000</v>
      </c>
      <c r="V259" s="104">
        <f>T259-U259</f>
        <v>0</v>
      </c>
      <c r="W259" s="96" t="s">
        <v>49</v>
      </c>
      <c r="X259" s="304" t="s">
        <v>384</v>
      </c>
    </row>
    <row r="260" spans="1:24" ht="37.5" customHeight="1">
      <c r="A260" s="107">
        <v>2</v>
      </c>
      <c r="B260" s="122"/>
      <c r="C260" s="113" t="s">
        <v>247</v>
      </c>
      <c r="D260" s="100"/>
      <c r="E260" s="100"/>
      <c r="F260" s="100"/>
      <c r="G260" s="100">
        <v>28000</v>
      </c>
      <c r="H260" s="100"/>
      <c r="I260" s="100"/>
      <c r="J260" s="100"/>
      <c r="K260" s="101"/>
      <c r="L260" s="100"/>
      <c r="M260" s="101"/>
      <c r="N260" s="100"/>
      <c r="O260" s="100"/>
      <c r="P260" s="101"/>
      <c r="Q260" s="101"/>
      <c r="R260" s="101">
        <v>28000</v>
      </c>
      <c r="S260" s="101"/>
      <c r="T260" s="102">
        <f t="shared" ref="T260:T265" si="179">S260+P260+Q260+R260</f>
        <v>28000</v>
      </c>
      <c r="U260" s="103">
        <f t="shared" ref="U260:U265" si="180">D260+E260+F260+G260+H260+I260+J260+K260+L260+M260+N260+O260</f>
        <v>28000</v>
      </c>
      <c r="V260" s="104">
        <f t="shared" ref="V260:V265" si="181">T260-U260</f>
        <v>0</v>
      </c>
      <c r="W260" s="96" t="s">
        <v>49</v>
      </c>
      <c r="X260" s="304" t="s">
        <v>384</v>
      </c>
    </row>
    <row r="261" spans="1:24" ht="22.95" customHeight="1">
      <c r="A261" s="107">
        <v>3</v>
      </c>
      <c r="B261" s="122"/>
      <c r="C261" s="113" t="s">
        <v>248</v>
      </c>
      <c r="D261" s="100"/>
      <c r="E261" s="100"/>
      <c r="F261" s="100"/>
      <c r="G261" s="100"/>
      <c r="H261" s="100">
        <v>14700</v>
      </c>
      <c r="I261" s="100"/>
      <c r="J261" s="100"/>
      <c r="K261" s="101"/>
      <c r="L261" s="100"/>
      <c r="M261" s="101"/>
      <c r="N261" s="100"/>
      <c r="O261" s="100"/>
      <c r="P261" s="101"/>
      <c r="Q261" s="101"/>
      <c r="R261" s="101">
        <v>14700</v>
      </c>
      <c r="S261" s="101"/>
      <c r="T261" s="102">
        <f t="shared" si="179"/>
        <v>14700</v>
      </c>
      <c r="U261" s="103">
        <f t="shared" si="180"/>
        <v>14700</v>
      </c>
      <c r="V261" s="104">
        <f t="shared" si="181"/>
        <v>0</v>
      </c>
      <c r="W261" s="96" t="s">
        <v>49</v>
      </c>
      <c r="X261" s="304" t="s">
        <v>384</v>
      </c>
    </row>
    <row r="262" spans="1:24">
      <c r="A262" s="107">
        <v>4</v>
      </c>
      <c r="B262" s="122"/>
      <c r="C262" s="113" t="s">
        <v>249</v>
      </c>
      <c r="D262" s="100"/>
      <c r="E262" s="100"/>
      <c r="F262" s="100"/>
      <c r="G262" s="100"/>
      <c r="H262" s="100"/>
      <c r="I262" s="100"/>
      <c r="J262" s="100"/>
      <c r="K262" s="101">
        <v>21200</v>
      </c>
      <c r="L262" s="100"/>
      <c r="M262" s="101"/>
      <c r="N262" s="100"/>
      <c r="O262" s="100"/>
      <c r="P262" s="101"/>
      <c r="Q262" s="101"/>
      <c r="R262" s="101">
        <v>21200</v>
      </c>
      <c r="S262" s="101"/>
      <c r="T262" s="102">
        <f t="shared" si="179"/>
        <v>21200</v>
      </c>
      <c r="U262" s="103">
        <f t="shared" si="180"/>
        <v>21200</v>
      </c>
      <c r="V262" s="104">
        <f t="shared" si="181"/>
        <v>0</v>
      </c>
      <c r="W262" s="96" t="s">
        <v>49</v>
      </c>
      <c r="X262" s="304" t="s">
        <v>384</v>
      </c>
    </row>
    <row r="263" spans="1:24">
      <c r="A263" s="107">
        <v>5</v>
      </c>
      <c r="B263" s="122"/>
      <c r="C263" s="113" t="s">
        <v>250</v>
      </c>
      <c r="D263" s="100"/>
      <c r="E263" s="100"/>
      <c r="F263" s="100">
        <v>29150</v>
      </c>
      <c r="G263" s="100"/>
      <c r="H263" s="100"/>
      <c r="I263" s="100"/>
      <c r="J263" s="100"/>
      <c r="K263" s="101"/>
      <c r="L263" s="100"/>
      <c r="M263" s="101"/>
      <c r="N263" s="100"/>
      <c r="O263" s="100"/>
      <c r="P263" s="101"/>
      <c r="Q263" s="101"/>
      <c r="R263" s="101">
        <v>29150</v>
      </c>
      <c r="S263" s="101"/>
      <c r="T263" s="102">
        <f t="shared" si="179"/>
        <v>29150</v>
      </c>
      <c r="U263" s="103">
        <f t="shared" si="180"/>
        <v>29150</v>
      </c>
      <c r="V263" s="104">
        <f t="shared" si="181"/>
        <v>0</v>
      </c>
      <c r="W263" s="96" t="s">
        <v>49</v>
      </c>
      <c r="X263" s="304" t="s">
        <v>384</v>
      </c>
    </row>
    <row r="264" spans="1:24">
      <c r="A264" s="107">
        <v>6</v>
      </c>
      <c r="B264" s="122"/>
      <c r="C264" s="113" t="s">
        <v>251</v>
      </c>
      <c r="D264" s="100"/>
      <c r="E264" s="100"/>
      <c r="F264" s="100"/>
      <c r="G264" s="100"/>
      <c r="H264" s="100"/>
      <c r="I264" s="100"/>
      <c r="J264" s="100"/>
      <c r="K264" s="101"/>
      <c r="L264" s="100"/>
      <c r="M264" s="101"/>
      <c r="N264" s="100">
        <v>6002</v>
      </c>
      <c r="O264" s="100"/>
      <c r="P264" s="101"/>
      <c r="Q264" s="101"/>
      <c r="R264" s="101">
        <v>6002</v>
      </c>
      <c r="S264" s="101"/>
      <c r="T264" s="102">
        <f t="shared" si="179"/>
        <v>6002</v>
      </c>
      <c r="U264" s="103">
        <f t="shared" si="180"/>
        <v>6002</v>
      </c>
      <c r="V264" s="104">
        <f t="shared" si="181"/>
        <v>0</v>
      </c>
      <c r="W264" s="96" t="s">
        <v>49</v>
      </c>
      <c r="X264" s="304" t="s">
        <v>384</v>
      </c>
    </row>
    <row r="265" spans="1:24" ht="42">
      <c r="A265" s="261">
        <v>7</v>
      </c>
      <c r="B265" s="263"/>
      <c r="C265" s="265" t="s">
        <v>252</v>
      </c>
      <c r="D265" s="100"/>
      <c r="E265" s="100">
        <v>8000</v>
      </c>
      <c r="F265" s="100"/>
      <c r="G265" s="100"/>
      <c r="H265" s="100"/>
      <c r="I265" s="100"/>
      <c r="J265" s="100"/>
      <c r="K265" s="101"/>
      <c r="L265" s="100"/>
      <c r="M265" s="101"/>
      <c r="N265" s="100"/>
      <c r="O265" s="100"/>
      <c r="P265" s="101">
        <v>8000</v>
      </c>
      <c r="Q265" s="101"/>
      <c r="R265" s="101"/>
      <c r="S265" s="101"/>
      <c r="T265" s="102">
        <f t="shared" si="179"/>
        <v>8000</v>
      </c>
      <c r="U265" s="103">
        <f t="shared" si="180"/>
        <v>8000</v>
      </c>
      <c r="V265" s="104">
        <f t="shared" si="181"/>
        <v>0</v>
      </c>
      <c r="W265" s="96" t="s">
        <v>49</v>
      </c>
      <c r="X265" s="304" t="s">
        <v>384</v>
      </c>
    </row>
    <row r="266" spans="1:24">
      <c r="A266" s="376" t="s">
        <v>13</v>
      </c>
      <c r="B266" s="376"/>
      <c r="C266" s="376"/>
      <c r="D266" s="299">
        <f t="shared" ref="D266:V266" si="182">SUM(D9:D265)</f>
        <v>0</v>
      </c>
      <c r="E266" s="299">
        <f t="shared" si="182"/>
        <v>8000</v>
      </c>
      <c r="F266" s="299">
        <f t="shared" si="182"/>
        <v>496782</v>
      </c>
      <c r="G266" s="299">
        <f t="shared" si="182"/>
        <v>1462106</v>
      </c>
      <c r="H266" s="299">
        <f t="shared" si="182"/>
        <v>636260</v>
      </c>
      <c r="I266" s="299">
        <f t="shared" si="182"/>
        <v>134910</v>
      </c>
      <c r="J266" s="299">
        <f t="shared" si="182"/>
        <v>0</v>
      </c>
      <c r="K266" s="299">
        <f t="shared" si="182"/>
        <v>849924</v>
      </c>
      <c r="L266" s="299">
        <f t="shared" si="182"/>
        <v>707523</v>
      </c>
      <c r="M266" s="299">
        <f t="shared" si="182"/>
        <v>1664376</v>
      </c>
      <c r="N266" s="299">
        <f t="shared" si="182"/>
        <v>139692</v>
      </c>
      <c r="O266" s="299">
        <f t="shared" si="182"/>
        <v>0</v>
      </c>
      <c r="P266" s="299">
        <f t="shared" si="182"/>
        <v>2778788</v>
      </c>
      <c r="Q266" s="299">
        <f t="shared" si="182"/>
        <v>1402731</v>
      </c>
      <c r="R266" s="299">
        <f t="shared" si="182"/>
        <v>1906437</v>
      </c>
      <c r="S266" s="299">
        <f t="shared" si="182"/>
        <v>0</v>
      </c>
      <c r="T266" s="299">
        <f t="shared" si="182"/>
        <v>5988748</v>
      </c>
      <c r="U266" s="299">
        <f t="shared" si="182"/>
        <v>5938966</v>
      </c>
      <c r="V266" s="299">
        <f t="shared" si="182"/>
        <v>280425</v>
      </c>
      <c r="W266" s="300"/>
      <c r="X266" s="298"/>
    </row>
    <row r="267" spans="1:24" ht="21.6" customHeight="1">
      <c r="A267" s="215"/>
      <c r="B267" s="216"/>
      <c r="C267" s="216"/>
      <c r="D267" s="26"/>
      <c r="E267" s="26"/>
      <c r="F267" s="26"/>
      <c r="G267" s="26"/>
      <c r="H267" s="26"/>
      <c r="I267" s="26"/>
      <c r="J267" s="26"/>
      <c r="K267" s="217"/>
      <c r="L267" s="26"/>
      <c r="M267" s="217"/>
      <c r="N267" s="26"/>
      <c r="O267" s="26"/>
      <c r="P267" s="217"/>
      <c r="Q267" s="217"/>
      <c r="R267" s="217"/>
      <c r="S267" s="217"/>
      <c r="T267" s="12"/>
      <c r="U267" s="13"/>
      <c r="V267" s="64"/>
      <c r="W267" s="218"/>
    </row>
    <row r="268" spans="1:24" ht="24">
      <c r="A268" s="419" t="s">
        <v>432</v>
      </c>
      <c r="B268" s="419"/>
      <c r="C268" s="419"/>
      <c r="D268" s="219"/>
      <c r="E268" s="219"/>
      <c r="F268" s="219"/>
      <c r="G268" s="219"/>
      <c r="H268" s="219"/>
      <c r="I268" s="219"/>
      <c r="J268" s="219"/>
      <c r="K268" s="220"/>
      <c r="L268" s="219"/>
      <c r="M268" s="220"/>
      <c r="N268" s="219"/>
      <c r="O268" s="219"/>
      <c r="P268" s="220"/>
      <c r="Q268" s="220"/>
      <c r="R268" s="220"/>
      <c r="S268" s="220"/>
      <c r="T268" s="221"/>
      <c r="U268" s="222"/>
      <c r="V268" s="223"/>
      <c r="W268" s="224"/>
      <c r="X268" s="225"/>
    </row>
    <row r="269" spans="1:24">
      <c r="A269" s="141" t="s">
        <v>77</v>
      </c>
      <c r="B269" s="142"/>
      <c r="C269" s="137"/>
      <c r="D269" s="143"/>
      <c r="E269" s="143"/>
      <c r="F269" s="143"/>
      <c r="G269" s="143"/>
      <c r="H269" s="143"/>
      <c r="I269" s="143"/>
      <c r="J269" s="143"/>
      <c r="K269" s="144"/>
      <c r="L269" s="143"/>
      <c r="M269" s="144"/>
      <c r="N269" s="143"/>
      <c r="O269" s="143"/>
      <c r="P269" s="144"/>
      <c r="Q269" s="144"/>
      <c r="R269" s="144"/>
      <c r="S269" s="144"/>
      <c r="T269" s="145"/>
      <c r="U269" s="146"/>
      <c r="V269" s="147"/>
      <c r="W269" s="148"/>
      <c r="X269" s="149"/>
    </row>
    <row r="270" spans="1:24" ht="21" customHeight="1">
      <c r="A270" s="107">
        <v>1</v>
      </c>
      <c r="B270" s="120"/>
      <c r="C270" s="113" t="s">
        <v>255</v>
      </c>
      <c r="D270" s="100"/>
      <c r="E270" s="100"/>
      <c r="F270" s="100">
        <v>9500</v>
      </c>
      <c r="G270" s="100"/>
      <c r="H270" s="100"/>
      <c r="I270" s="100"/>
      <c r="J270" s="100"/>
      <c r="K270" s="101"/>
      <c r="L270" s="100"/>
      <c r="M270" s="101"/>
      <c r="N270" s="100"/>
      <c r="O270" s="100"/>
      <c r="P270" s="101">
        <v>9500</v>
      </c>
      <c r="Q270" s="101"/>
      <c r="R270" s="101"/>
      <c r="S270" s="101"/>
      <c r="T270" s="109">
        <f>P270+Q270+R270+S270</f>
        <v>9500</v>
      </c>
      <c r="U270" s="110">
        <f>D270+E270+F270+G270+H270+I270+J270+K270+L270+M270+N270+O270</f>
        <v>9500</v>
      </c>
      <c r="V270" s="111">
        <f>T270-U270</f>
        <v>0</v>
      </c>
      <c r="W270" s="96" t="s">
        <v>49</v>
      </c>
      <c r="X270" s="304" t="s">
        <v>366</v>
      </c>
    </row>
    <row r="271" spans="1:24" ht="21" customHeight="1">
      <c r="A271" s="107">
        <v>2</v>
      </c>
      <c r="B271" s="120"/>
      <c r="C271" s="113" t="s">
        <v>254</v>
      </c>
      <c r="D271" s="100"/>
      <c r="E271" s="100"/>
      <c r="F271" s="100">
        <v>40000</v>
      </c>
      <c r="G271" s="100"/>
      <c r="H271" s="100"/>
      <c r="I271" s="100"/>
      <c r="J271" s="100"/>
      <c r="K271" s="101"/>
      <c r="L271" s="100"/>
      <c r="M271" s="101"/>
      <c r="N271" s="100"/>
      <c r="O271" s="100"/>
      <c r="P271" s="101">
        <v>40000</v>
      </c>
      <c r="Q271" s="101"/>
      <c r="R271" s="101"/>
      <c r="S271" s="101"/>
      <c r="T271" s="109">
        <f t="shared" ref="T271:T274" si="183">P271+Q271+R271+S271</f>
        <v>40000</v>
      </c>
      <c r="U271" s="110">
        <f t="shared" ref="U271:U274" si="184">D271+E271+F271+G271+H271+I271+J271+K271+L271+M271+N271+O271</f>
        <v>40000</v>
      </c>
      <c r="V271" s="111">
        <f t="shared" ref="V271:V274" si="185">T271-U271</f>
        <v>0</v>
      </c>
      <c r="W271" s="96"/>
      <c r="X271" s="304" t="s">
        <v>367</v>
      </c>
    </row>
    <row r="272" spans="1:24" ht="21" customHeight="1">
      <c r="A272" s="107">
        <v>3</v>
      </c>
      <c r="B272" s="120"/>
      <c r="C272" s="113" t="s">
        <v>256</v>
      </c>
      <c r="D272" s="100"/>
      <c r="E272" s="100"/>
      <c r="F272" s="100">
        <v>25000</v>
      </c>
      <c r="G272" s="100"/>
      <c r="H272" s="100"/>
      <c r="I272" s="100"/>
      <c r="J272" s="100"/>
      <c r="K272" s="101"/>
      <c r="L272" s="100"/>
      <c r="M272" s="101"/>
      <c r="N272" s="100"/>
      <c r="O272" s="100"/>
      <c r="P272" s="101">
        <v>25000</v>
      </c>
      <c r="Q272" s="101"/>
      <c r="R272" s="101"/>
      <c r="S272" s="101"/>
      <c r="T272" s="109">
        <f t="shared" si="183"/>
        <v>25000</v>
      </c>
      <c r="U272" s="110">
        <f t="shared" si="184"/>
        <v>25000</v>
      </c>
      <c r="V272" s="111">
        <f t="shared" si="185"/>
        <v>0</v>
      </c>
      <c r="W272" s="96"/>
      <c r="X272" s="116" t="s">
        <v>368</v>
      </c>
    </row>
    <row r="273" spans="1:24" ht="21" customHeight="1">
      <c r="A273" s="107">
        <v>4</v>
      </c>
      <c r="B273" s="120"/>
      <c r="C273" s="113" t="s">
        <v>257</v>
      </c>
      <c r="D273" s="100"/>
      <c r="E273" s="100"/>
      <c r="F273" s="100">
        <v>56954</v>
      </c>
      <c r="G273" s="100"/>
      <c r="H273" s="100"/>
      <c r="I273" s="100"/>
      <c r="J273" s="100"/>
      <c r="K273" s="101"/>
      <c r="L273" s="100"/>
      <c r="M273" s="101"/>
      <c r="N273" s="100"/>
      <c r="O273" s="100"/>
      <c r="P273" s="101">
        <v>56954</v>
      </c>
      <c r="Q273" s="101"/>
      <c r="R273" s="101"/>
      <c r="S273" s="101"/>
      <c r="T273" s="109">
        <f t="shared" si="183"/>
        <v>56954</v>
      </c>
      <c r="U273" s="110">
        <f t="shared" si="184"/>
        <v>56954</v>
      </c>
      <c r="V273" s="111">
        <f t="shared" si="185"/>
        <v>0</v>
      </c>
      <c r="W273" s="96"/>
      <c r="X273" s="116" t="s">
        <v>368</v>
      </c>
    </row>
    <row r="274" spans="1:24" ht="21" customHeight="1">
      <c r="A274" s="107">
        <v>5</v>
      </c>
      <c r="B274" s="120"/>
      <c r="C274" s="113" t="s">
        <v>258</v>
      </c>
      <c r="D274" s="100"/>
      <c r="E274" s="100"/>
      <c r="F274" s="100">
        <v>48500</v>
      </c>
      <c r="G274" s="100"/>
      <c r="H274" s="100"/>
      <c r="I274" s="100"/>
      <c r="J274" s="100"/>
      <c r="K274" s="101"/>
      <c r="L274" s="100"/>
      <c r="M274" s="101"/>
      <c r="N274" s="100"/>
      <c r="O274" s="100"/>
      <c r="P274" s="101">
        <v>48500</v>
      </c>
      <c r="Q274" s="101"/>
      <c r="R274" s="101"/>
      <c r="S274" s="101"/>
      <c r="T274" s="109">
        <f t="shared" si="183"/>
        <v>48500</v>
      </c>
      <c r="U274" s="110">
        <f t="shared" si="184"/>
        <v>48500</v>
      </c>
      <c r="V274" s="111">
        <f t="shared" si="185"/>
        <v>0</v>
      </c>
      <c r="W274" s="96"/>
      <c r="X274" s="116" t="s">
        <v>369</v>
      </c>
    </row>
    <row r="275" spans="1:24" ht="41.4" customHeight="1">
      <c r="A275" s="106" t="s">
        <v>259</v>
      </c>
      <c r="B275" s="115"/>
      <c r="C275" s="113"/>
      <c r="D275" s="100"/>
      <c r="E275" s="100"/>
      <c r="F275" s="100"/>
      <c r="G275" s="100"/>
      <c r="H275" s="100"/>
      <c r="I275" s="100"/>
      <c r="J275" s="100"/>
      <c r="K275" s="101"/>
      <c r="L275" s="100"/>
      <c r="M275" s="101"/>
      <c r="N275" s="100"/>
      <c r="O275" s="100"/>
      <c r="P275" s="101"/>
      <c r="Q275" s="101"/>
      <c r="R275" s="101"/>
      <c r="S275" s="101"/>
      <c r="T275" s="102"/>
      <c r="U275" s="103"/>
      <c r="V275" s="104"/>
      <c r="W275" s="96"/>
      <c r="X275" s="95"/>
    </row>
    <row r="276" spans="1:24" ht="21" customHeight="1">
      <c r="A276" s="107">
        <v>1</v>
      </c>
      <c r="B276" s="120"/>
      <c r="C276" s="114" t="s">
        <v>260</v>
      </c>
      <c r="D276" s="100"/>
      <c r="E276" s="100"/>
      <c r="F276" s="100"/>
      <c r="G276" s="100"/>
      <c r="H276" s="100"/>
      <c r="I276" s="100"/>
      <c r="J276" s="100"/>
      <c r="K276" s="101"/>
      <c r="L276" s="100"/>
      <c r="M276" s="101"/>
      <c r="N276" s="100"/>
      <c r="O276" s="100"/>
      <c r="P276" s="101">
        <v>30000</v>
      </c>
      <c r="Q276" s="101"/>
      <c r="R276" s="101"/>
      <c r="S276" s="101"/>
      <c r="T276" s="109">
        <f>P276+Q276+R276+S276</f>
        <v>30000</v>
      </c>
      <c r="U276" s="110">
        <f>D276+E276+F276+G276+H276+I276+J276+K276+L276+M276+N276+O276</f>
        <v>0</v>
      </c>
      <c r="V276" s="111">
        <f>T276-U276</f>
        <v>30000</v>
      </c>
      <c r="W276" s="96"/>
      <c r="X276" s="304" t="s">
        <v>366</v>
      </c>
    </row>
    <row r="277" spans="1:24" ht="21" customHeight="1">
      <c r="A277" s="107">
        <v>2</v>
      </c>
      <c r="B277" s="120"/>
      <c r="C277" s="114" t="s">
        <v>261</v>
      </c>
      <c r="D277" s="100"/>
      <c r="E277" s="100"/>
      <c r="F277" s="100"/>
      <c r="G277" s="100"/>
      <c r="H277" s="100"/>
      <c r="I277" s="100"/>
      <c r="J277" s="100"/>
      <c r="K277" s="101"/>
      <c r="L277" s="100"/>
      <c r="M277" s="101"/>
      <c r="N277" s="100"/>
      <c r="O277" s="100"/>
      <c r="P277" s="101">
        <v>50000</v>
      </c>
      <c r="Q277" s="101"/>
      <c r="R277" s="101"/>
      <c r="S277" s="101"/>
      <c r="T277" s="109">
        <f t="shared" ref="T277:T281" si="186">P277+Q277+R277+S277</f>
        <v>50000</v>
      </c>
      <c r="U277" s="110">
        <f t="shared" ref="U277:U281" si="187">D277+E277+F277+G277+H277+I277+J277+K277+L277+M277+N277+O277</f>
        <v>0</v>
      </c>
      <c r="V277" s="111">
        <f t="shared" ref="V277:V281" si="188">T277-U277</f>
        <v>50000</v>
      </c>
      <c r="W277" s="96"/>
      <c r="X277" s="304" t="s">
        <v>370</v>
      </c>
    </row>
    <row r="278" spans="1:24" ht="42">
      <c r="A278" s="107">
        <v>3</v>
      </c>
      <c r="B278" s="120"/>
      <c r="C278" s="114" t="s">
        <v>262</v>
      </c>
      <c r="D278" s="100"/>
      <c r="E278" s="100"/>
      <c r="F278" s="100"/>
      <c r="G278" s="100"/>
      <c r="H278" s="100"/>
      <c r="I278" s="100"/>
      <c r="J278" s="100"/>
      <c r="K278" s="101"/>
      <c r="L278" s="100"/>
      <c r="M278" s="101"/>
      <c r="N278" s="100"/>
      <c r="O278" s="100">
        <v>100000</v>
      </c>
      <c r="P278" s="101">
        <v>100000</v>
      </c>
      <c r="Q278" s="101"/>
      <c r="R278" s="101"/>
      <c r="S278" s="101"/>
      <c r="T278" s="109">
        <f t="shared" si="186"/>
        <v>100000</v>
      </c>
      <c r="U278" s="110">
        <f t="shared" si="187"/>
        <v>100000</v>
      </c>
      <c r="V278" s="111">
        <f t="shared" si="188"/>
        <v>0</v>
      </c>
      <c r="W278" s="96"/>
      <c r="X278" s="304" t="s">
        <v>366</v>
      </c>
    </row>
    <row r="279" spans="1:24" ht="63">
      <c r="A279" s="107">
        <v>4</v>
      </c>
      <c r="B279" s="120"/>
      <c r="C279" s="114" t="s">
        <v>263</v>
      </c>
      <c r="D279" s="100"/>
      <c r="E279" s="100"/>
      <c r="F279" s="100"/>
      <c r="G279" s="100"/>
      <c r="H279" s="100"/>
      <c r="I279" s="100">
        <v>20000</v>
      </c>
      <c r="J279" s="100"/>
      <c r="K279" s="101"/>
      <c r="L279" s="100"/>
      <c r="M279" s="101"/>
      <c r="N279" s="100"/>
      <c r="O279" s="100"/>
      <c r="P279" s="101">
        <v>20000</v>
      </c>
      <c r="Q279" s="101"/>
      <c r="R279" s="101"/>
      <c r="S279" s="101"/>
      <c r="T279" s="109">
        <f t="shared" si="186"/>
        <v>20000</v>
      </c>
      <c r="U279" s="110">
        <f t="shared" si="187"/>
        <v>20000</v>
      </c>
      <c r="V279" s="111">
        <f t="shared" si="188"/>
        <v>0</v>
      </c>
      <c r="W279" s="96"/>
      <c r="X279" s="304" t="s">
        <v>371</v>
      </c>
    </row>
    <row r="280" spans="1:24" ht="42">
      <c r="A280" s="107">
        <v>5</v>
      </c>
      <c r="B280" s="120"/>
      <c r="C280" s="114" t="s">
        <v>264</v>
      </c>
      <c r="D280" s="100"/>
      <c r="E280" s="100"/>
      <c r="F280" s="100"/>
      <c r="G280" s="100">
        <v>326400</v>
      </c>
      <c r="H280" s="100"/>
      <c r="I280" s="100"/>
      <c r="J280" s="100"/>
      <c r="K280" s="101"/>
      <c r="L280" s="100"/>
      <c r="M280" s="101"/>
      <c r="N280" s="100"/>
      <c r="O280" s="100"/>
      <c r="P280" s="101">
        <v>450000</v>
      </c>
      <c r="Q280" s="101"/>
      <c r="R280" s="101"/>
      <c r="S280" s="101"/>
      <c r="T280" s="109">
        <f t="shared" si="186"/>
        <v>450000</v>
      </c>
      <c r="U280" s="110">
        <f t="shared" si="187"/>
        <v>326400</v>
      </c>
      <c r="V280" s="111">
        <f t="shared" si="188"/>
        <v>123600</v>
      </c>
      <c r="W280" s="96"/>
      <c r="X280" s="304" t="s">
        <v>366</v>
      </c>
    </row>
    <row r="281" spans="1:24" ht="42">
      <c r="A281" s="107">
        <v>6</v>
      </c>
      <c r="B281" s="120"/>
      <c r="C281" s="114" t="s">
        <v>265</v>
      </c>
      <c r="D281" s="100"/>
      <c r="E281" s="100"/>
      <c r="F281" s="100"/>
      <c r="G281" s="100"/>
      <c r="H281" s="100"/>
      <c r="I281" s="100"/>
      <c r="J281" s="100">
        <v>150000</v>
      </c>
      <c r="K281" s="101"/>
      <c r="L281" s="100"/>
      <c r="M281" s="101"/>
      <c r="N281" s="100"/>
      <c r="O281" s="100"/>
      <c r="P281" s="101">
        <v>150000</v>
      </c>
      <c r="Q281" s="101"/>
      <c r="R281" s="101"/>
      <c r="S281" s="101"/>
      <c r="T281" s="109">
        <f t="shared" si="186"/>
        <v>150000</v>
      </c>
      <c r="U281" s="110">
        <f t="shared" si="187"/>
        <v>150000</v>
      </c>
      <c r="V281" s="111">
        <f t="shared" si="188"/>
        <v>0</v>
      </c>
      <c r="W281" s="96"/>
      <c r="X281" s="304" t="s">
        <v>366</v>
      </c>
    </row>
    <row r="282" spans="1:24">
      <c r="A282" s="106" t="s">
        <v>212</v>
      </c>
      <c r="B282" s="115"/>
      <c r="C282" s="113"/>
      <c r="D282" s="100"/>
      <c r="E282" s="100"/>
      <c r="F282" s="100"/>
      <c r="G282" s="100"/>
      <c r="H282" s="100"/>
      <c r="I282" s="100"/>
      <c r="J282" s="100"/>
      <c r="K282" s="101"/>
      <c r="L282" s="100"/>
      <c r="M282" s="101"/>
      <c r="N282" s="100"/>
      <c r="O282" s="100"/>
      <c r="P282" s="101"/>
      <c r="Q282" s="101"/>
      <c r="R282" s="101"/>
      <c r="S282" s="101"/>
      <c r="T282" s="102"/>
      <c r="U282" s="103"/>
      <c r="V282" s="104"/>
      <c r="W282" s="96"/>
      <c r="X282" s="305"/>
    </row>
    <row r="283" spans="1:24" ht="42">
      <c r="A283" s="261">
        <v>1</v>
      </c>
      <c r="B283" s="261"/>
      <c r="C283" s="265" t="s">
        <v>266</v>
      </c>
      <c r="D283" s="186"/>
      <c r="E283" s="186"/>
      <c r="F283" s="186">
        <v>15000</v>
      </c>
      <c r="G283" s="186"/>
      <c r="H283" s="186"/>
      <c r="I283" s="186"/>
      <c r="J283" s="186"/>
      <c r="K283" s="187"/>
      <c r="L283" s="186"/>
      <c r="M283" s="187"/>
      <c r="N283" s="186"/>
      <c r="O283" s="186"/>
      <c r="P283" s="187">
        <v>20000</v>
      </c>
      <c r="Q283" s="187"/>
      <c r="R283" s="187"/>
      <c r="S283" s="187"/>
      <c r="T283" s="188">
        <f>P283+Q283+R283+S283</f>
        <v>20000</v>
      </c>
      <c r="U283" s="189">
        <f>D283+E283+F283+G283+H283+I283+J283+K283+L283+M283+N283+O283</f>
        <v>15000</v>
      </c>
      <c r="V283" s="190">
        <f>T283-U283</f>
        <v>5000</v>
      </c>
      <c r="W283" s="191"/>
      <c r="X283" s="306" t="s">
        <v>366</v>
      </c>
    </row>
    <row r="284" spans="1:24">
      <c r="A284" s="376" t="s">
        <v>13</v>
      </c>
      <c r="B284" s="376"/>
      <c r="C284" s="376"/>
      <c r="D284" s="299">
        <f>SUM(D270:D283)</f>
        <v>0</v>
      </c>
      <c r="E284" s="299">
        <f t="shared" ref="E284:X284" si="189">SUM(E270:E283)</f>
        <v>0</v>
      </c>
      <c r="F284" s="299">
        <f t="shared" si="189"/>
        <v>194954</v>
      </c>
      <c r="G284" s="299">
        <f t="shared" si="189"/>
        <v>326400</v>
      </c>
      <c r="H284" s="299">
        <f t="shared" si="189"/>
        <v>0</v>
      </c>
      <c r="I284" s="299">
        <f t="shared" si="189"/>
        <v>20000</v>
      </c>
      <c r="J284" s="299">
        <f t="shared" si="189"/>
        <v>150000</v>
      </c>
      <c r="K284" s="299">
        <f t="shared" si="189"/>
        <v>0</v>
      </c>
      <c r="L284" s="299">
        <f t="shared" si="189"/>
        <v>0</v>
      </c>
      <c r="M284" s="299">
        <f t="shared" si="189"/>
        <v>0</v>
      </c>
      <c r="N284" s="299">
        <f t="shared" si="189"/>
        <v>0</v>
      </c>
      <c r="O284" s="299">
        <f t="shared" si="189"/>
        <v>100000</v>
      </c>
      <c r="P284" s="299">
        <f t="shared" si="189"/>
        <v>999954</v>
      </c>
      <c r="Q284" s="299">
        <f t="shared" si="189"/>
        <v>0</v>
      </c>
      <c r="R284" s="299">
        <f t="shared" si="189"/>
        <v>0</v>
      </c>
      <c r="S284" s="299">
        <f t="shared" si="189"/>
        <v>0</v>
      </c>
      <c r="T284" s="299">
        <f t="shared" si="189"/>
        <v>999954</v>
      </c>
      <c r="U284" s="299">
        <f t="shared" si="189"/>
        <v>791354</v>
      </c>
      <c r="V284" s="299">
        <f t="shared" si="189"/>
        <v>208600</v>
      </c>
      <c r="W284" s="299">
        <f t="shared" si="189"/>
        <v>0</v>
      </c>
      <c r="X284" s="299">
        <f t="shared" si="189"/>
        <v>0</v>
      </c>
    </row>
    <row r="285" spans="1:24" ht="20.399999999999999" customHeight="1">
      <c r="A285" s="226"/>
      <c r="B285" s="226"/>
      <c r="C285" s="227"/>
      <c r="D285" s="228"/>
      <c r="E285" s="228"/>
      <c r="F285" s="228"/>
      <c r="G285" s="228"/>
      <c r="H285" s="228"/>
      <c r="I285" s="228"/>
      <c r="J285" s="228"/>
      <c r="K285" s="229"/>
      <c r="L285" s="228"/>
      <c r="M285" s="229"/>
      <c r="N285" s="228"/>
      <c r="O285" s="228"/>
      <c r="P285" s="229"/>
      <c r="Q285" s="229"/>
      <c r="R285" s="229"/>
      <c r="S285" s="229"/>
      <c r="T285" s="230"/>
      <c r="U285" s="231"/>
      <c r="V285" s="232"/>
      <c r="W285" s="233"/>
      <c r="X285" s="234"/>
    </row>
    <row r="286" spans="1:24" ht="20.399999999999999" customHeight="1">
      <c r="A286" s="418" t="s">
        <v>27</v>
      </c>
      <c r="B286" s="418"/>
      <c r="C286" s="418"/>
      <c r="D286" s="143"/>
      <c r="E286" s="143"/>
      <c r="F286" s="143"/>
      <c r="G286" s="143"/>
      <c r="H286" s="143"/>
      <c r="I286" s="143"/>
      <c r="J286" s="143"/>
      <c r="K286" s="144"/>
      <c r="L286" s="143"/>
      <c r="M286" s="144"/>
      <c r="N286" s="143"/>
      <c r="O286" s="143"/>
      <c r="P286" s="144"/>
      <c r="Q286" s="144"/>
      <c r="R286" s="144"/>
      <c r="S286" s="144"/>
      <c r="T286" s="145"/>
      <c r="U286" s="146"/>
      <c r="V286" s="147"/>
      <c r="W286" s="148"/>
      <c r="X286" s="149"/>
    </row>
    <row r="287" spans="1:24" ht="20.399999999999999" customHeight="1">
      <c r="A287" s="213" t="s">
        <v>267</v>
      </c>
      <c r="B287" s="235"/>
      <c r="C287" s="138"/>
      <c r="D287" s="100"/>
      <c r="E287" s="100"/>
      <c r="F287" s="100"/>
      <c r="G287" s="100"/>
      <c r="H287" s="100"/>
      <c r="I287" s="100"/>
      <c r="J287" s="100"/>
      <c r="K287" s="101"/>
      <c r="L287" s="100"/>
      <c r="M287" s="101"/>
      <c r="N287" s="100"/>
      <c r="O287" s="100"/>
      <c r="P287" s="101"/>
      <c r="Q287" s="101"/>
      <c r="R287" s="101"/>
      <c r="S287" s="101"/>
      <c r="T287" s="102" t="s">
        <v>268</v>
      </c>
      <c r="U287" s="103" t="s">
        <v>269</v>
      </c>
      <c r="V287" s="104" t="s">
        <v>270</v>
      </c>
      <c r="W287" s="96"/>
      <c r="X287" s="95"/>
    </row>
    <row r="288" spans="1:24">
      <c r="A288" s="158">
        <v>1</v>
      </c>
      <c r="B288" s="135"/>
      <c r="C288" s="133" t="s">
        <v>271</v>
      </c>
      <c r="D288" s="100"/>
      <c r="E288" s="100"/>
      <c r="F288" s="100">
        <v>193480</v>
      </c>
      <c r="G288" s="100"/>
      <c r="H288" s="100"/>
      <c r="I288" s="100"/>
      <c r="J288" s="100"/>
      <c r="K288" s="101"/>
      <c r="L288" s="100"/>
      <c r="M288" s="101"/>
      <c r="N288" s="100"/>
      <c r="O288" s="100"/>
      <c r="P288" s="101"/>
      <c r="Q288" s="101">
        <v>196522</v>
      </c>
      <c r="R288" s="101"/>
      <c r="S288" s="101"/>
      <c r="T288" s="109">
        <f>P288+Q288+R288+S288</f>
        <v>196522</v>
      </c>
      <c r="U288" s="110">
        <f>D288+E288+F288+G288+H288+I288+J288+K288+L288+M288+N288+O288</f>
        <v>193480</v>
      </c>
      <c r="V288" s="111">
        <f>T288-U288</f>
        <v>3042</v>
      </c>
      <c r="W288" s="96"/>
      <c r="X288" s="307" t="s">
        <v>383</v>
      </c>
    </row>
    <row r="289" spans="1:25" ht="42">
      <c r="A289" s="158">
        <v>2</v>
      </c>
      <c r="B289" s="115"/>
      <c r="C289" s="113" t="s">
        <v>272</v>
      </c>
      <c r="D289" s="100"/>
      <c r="E289" s="100"/>
      <c r="F289" s="100"/>
      <c r="G289" s="100"/>
      <c r="H289" s="100"/>
      <c r="I289" s="100"/>
      <c r="J289" s="100"/>
      <c r="K289" s="101">
        <v>9987</v>
      </c>
      <c r="L289" s="100"/>
      <c r="M289" s="101"/>
      <c r="N289" s="100"/>
      <c r="O289" s="100"/>
      <c r="P289" s="101">
        <v>9987</v>
      </c>
      <c r="Q289" s="101"/>
      <c r="R289" s="101"/>
      <c r="S289" s="101"/>
      <c r="T289" s="109">
        <f t="shared" ref="T289:T335" si="190">P289+Q289+R289+S289</f>
        <v>9987</v>
      </c>
      <c r="U289" s="110">
        <f t="shared" ref="U289:U335" si="191">D289+E289+F289+G289+H289+I289+J289+K289+L289+M289+N289+O289</f>
        <v>9987</v>
      </c>
      <c r="V289" s="111">
        <f t="shared" ref="V289:V335" si="192">T289-U289</f>
        <v>0</v>
      </c>
      <c r="W289" s="96"/>
      <c r="X289" s="95" t="s">
        <v>384</v>
      </c>
    </row>
    <row r="290" spans="1:25">
      <c r="A290" s="158">
        <v>3</v>
      </c>
      <c r="B290" s="214"/>
      <c r="C290" s="236" t="s">
        <v>273</v>
      </c>
      <c r="D290" s="100"/>
      <c r="E290" s="100"/>
      <c r="F290" s="100"/>
      <c r="G290" s="100"/>
      <c r="H290" s="100"/>
      <c r="I290" s="100"/>
      <c r="J290" s="100"/>
      <c r="K290" s="101"/>
      <c r="L290" s="100"/>
      <c r="M290" s="101"/>
      <c r="N290" s="100"/>
      <c r="O290" s="100"/>
      <c r="P290" s="101">
        <v>10000</v>
      </c>
      <c r="Q290" s="101"/>
      <c r="R290" s="101"/>
      <c r="S290" s="101"/>
      <c r="T290" s="109">
        <f t="shared" si="190"/>
        <v>10000</v>
      </c>
      <c r="U290" s="110">
        <f t="shared" si="191"/>
        <v>0</v>
      </c>
      <c r="V290" s="111">
        <f t="shared" si="192"/>
        <v>10000</v>
      </c>
      <c r="W290" s="96"/>
      <c r="X290" s="95" t="s">
        <v>384</v>
      </c>
    </row>
    <row r="291" spans="1:25" ht="35.4" customHeight="1">
      <c r="A291" s="380" t="s">
        <v>274</v>
      </c>
      <c r="B291" s="381"/>
      <c r="C291" s="382"/>
      <c r="D291" s="240"/>
      <c r="E291" s="240"/>
      <c r="F291" s="240"/>
      <c r="G291" s="240"/>
      <c r="H291" s="240"/>
      <c r="I291" s="240"/>
      <c r="J291" s="240"/>
      <c r="K291" s="241"/>
      <c r="L291" s="240"/>
      <c r="M291" s="241"/>
      <c r="N291" s="240"/>
      <c r="O291" s="240"/>
      <c r="P291" s="241"/>
      <c r="Q291" s="241"/>
      <c r="R291" s="241"/>
      <c r="S291" s="241"/>
      <c r="T291" s="109">
        <f t="shared" si="190"/>
        <v>0</v>
      </c>
      <c r="U291" s="110">
        <f t="shared" si="191"/>
        <v>0</v>
      </c>
      <c r="V291" s="111">
        <f t="shared" si="192"/>
        <v>0</v>
      </c>
      <c r="W291" s="238"/>
      <c r="X291" s="237"/>
    </row>
    <row r="292" spans="1:25" ht="18.75" customHeight="1">
      <c r="A292" s="112">
        <v>1</v>
      </c>
      <c r="B292" s="112"/>
      <c r="C292" s="114" t="s">
        <v>275</v>
      </c>
      <c r="D292" s="246"/>
      <c r="E292" s="246"/>
      <c r="F292" s="246"/>
      <c r="G292" s="246"/>
      <c r="H292" s="246"/>
      <c r="I292" s="246"/>
      <c r="J292" s="246"/>
      <c r="K292" s="247">
        <v>140000</v>
      </c>
      <c r="L292" s="246"/>
      <c r="M292" s="247"/>
      <c r="N292" s="246"/>
      <c r="O292" s="246"/>
      <c r="P292" s="247"/>
      <c r="Q292" s="247">
        <v>140000</v>
      </c>
      <c r="R292" s="247"/>
      <c r="S292" s="247"/>
      <c r="T292" s="109">
        <f t="shared" si="190"/>
        <v>140000</v>
      </c>
      <c r="U292" s="110">
        <f t="shared" si="191"/>
        <v>140000</v>
      </c>
      <c r="V292" s="111">
        <f t="shared" si="192"/>
        <v>0</v>
      </c>
      <c r="W292" s="239"/>
      <c r="X292" s="308" t="s">
        <v>385</v>
      </c>
    </row>
    <row r="293" spans="1:25" ht="18.75" customHeight="1">
      <c r="A293" s="383" t="s">
        <v>276</v>
      </c>
      <c r="B293" s="384"/>
      <c r="C293" s="385"/>
      <c r="D293" s="240"/>
      <c r="E293" s="240"/>
      <c r="F293" s="240"/>
      <c r="G293" s="240"/>
      <c r="H293" s="240"/>
      <c r="I293" s="240"/>
      <c r="J293" s="240"/>
      <c r="K293" s="241"/>
      <c r="L293" s="240"/>
      <c r="M293" s="241"/>
      <c r="N293" s="240"/>
      <c r="O293" s="240"/>
      <c r="P293" s="241"/>
      <c r="Q293" s="241"/>
      <c r="R293" s="241"/>
      <c r="S293" s="241"/>
      <c r="T293" s="109">
        <f t="shared" si="190"/>
        <v>0</v>
      </c>
      <c r="U293" s="110">
        <f t="shared" si="191"/>
        <v>0</v>
      </c>
      <c r="V293" s="111">
        <f t="shared" si="192"/>
        <v>0</v>
      </c>
      <c r="W293" s="238"/>
      <c r="X293" s="237"/>
    </row>
    <row r="294" spans="1:25" s="250" customFormat="1" ht="22.2" customHeight="1">
      <c r="A294" s="97">
        <v>1</v>
      </c>
      <c r="B294" s="97"/>
      <c r="C294" s="108" t="s">
        <v>277</v>
      </c>
      <c r="D294" s="240"/>
      <c r="E294" s="240"/>
      <c r="F294" s="240"/>
      <c r="G294" s="240">
        <v>2000</v>
      </c>
      <c r="H294" s="240"/>
      <c r="I294" s="240"/>
      <c r="J294" s="240"/>
      <c r="K294" s="241"/>
      <c r="L294" s="240"/>
      <c r="M294" s="241"/>
      <c r="N294" s="240"/>
      <c r="O294" s="240"/>
      <c r="P294" s="241">
        <v>2000</v>
      </c>
      <c r="Q294" s="241"/>
      <c r="R294" s="241"/>
      <c r="S294" s="241"/>
      <c r="T294" s="109">
        <f t="shared" si="190"/>
        <v>2000</v>
      </c>
      <c r="U294" s="110">
        <f t="shared" si="191"/>
        <v>2000</v>
      </c>
      <c r="V294" s="111">
        <f t="shared" si="192"/>
        <v>0</v>
      </c>
      <c r="W294" s="238"/>
      <c r="X294" s="237" t="s">
        <v>386</v>
      </c>
    </row>
    <row r="295" spans="1:25" ht="36.6" customHeight="1">
      <c r="A295" s="386" t="s">
        <v>317</v>
      </c>
      <c r="B295" s="387"/>
      <c r="C295" s="388"/>
      <c r="D295" s="240"/>
      <c r="E295" s="240"/>
      <c r="F295" s="240"/>
      <c r="G295" s="240"/>
      <c r="H295" s="240"/>
      <c r="I295" s="240"/>
      <c r="J295" s="240"/>
      <c r="K295" s="241"/>
      <c r="L295" s="240"/>
      <c r="M295" s="241"/>
      <c r="N295" s="240"/>
      <c r="O295" s="240"/>
      <c r="P295" s="241"/>
      <c r="Q295" s="241"/>
      <c r="R295" s="241"/>
      <c r="S295" s="241"/>
      <c r="T295" s="109">
        <f t="shared" si="190"/>
        <v>0</v>
      </c>
      <c r="U295" s="110">
        <f t="shared" si="191"/>
        <v>0</v>
      </c>
      <c r="V295" s="111">
        <f t="shared" si="192"/>
        <v>0</v>
      </c>
      <c r="W295" s="238"/>
      <c r="X295" s="237"/>
    </row>
    <row r="296" spans="1:25" ht="15" customHeight="1">
      <c r="A296" s="158">
        <v>1</v>
      </c>
      <c r="B296" s="115"/>
      <c r="C296" s="265" t="s">
        <v>278</v>
      </c>
      <c r="D296" s="100"/>
      <c r="E296" s="100"/>
      <c r="F296" s="100"/>
      <c r="G296" s="100"/>
      <c r="H296" s="100"/>
      <c r="I296" s="100"/>
      <c r="J296" s="100"/>
      <c r="K296" s="101"/>
      <c r="L296" s="100"/>
      <c r="M296" s="101"/>
      <c r="N296" s="100"/>
      <c r="O296" s="100"/>
      <c r="P296" s="101"/>
      <c r="Q296" s="101"/>
      <c r="R296" s="101"/>
      <c r="S296" s="101"/>
      <c r="T296" s="109">
        <f t="shared" si="190"/>
        <v>0</v>
      </c>
      <c r="U296" s="110">
        <f t="shared" si="191"/>
        <v>0</v>
      </c>
      <c r="V296" s="111">
        <f t="shared" si="192"/>
        <v>0</v>
      </c>
      <c r="W296" s="96"/>
      <c r="X296" s="95" t="s">
        <v>387</v>
      </c>
    </row>
    <row r="297" spans="1:25" ht="43.95" customHeight="1">
      <c r="A297" s="158">
        <v>2</v>
      </c>
      <c r="B297" s="214"/>
      <c r="C297" s="266" t="s">
        <v>279</v>
      </c>
      <c r="D297" s="136"/>
      <c r="E297" s="100">
        <v>2500</v>
      </c>
      <c r="F297" s="100"/>
      <c r="G297" s="100"/>
      <c r="H297" s="100"/>
      <c r="I297" s="100"/>
      <c r="J297" s="100"/>
      <c r="K297" s="101">
        <v>2500</v>
      </c>
      <c r="L297" s="100"/>
      <c r="M297" s="101"/>
      <c r="N297" s="100"/>
      <c r="O297" s="100"/>
      <c r="P297" s="101">
        <v>5000</v>
      </c>
      <c r="Q297" s="101"/>
      <c r="R297" s="101"/>
      <c r="S297" s="101"/>
      <c r="T297" s="109">
        <f t="shared" si="190"/>
        <v>5000</v>
      </c>
      <c r="U297" s="110">
        <f t="shared" si="191"/>
        <v>5000</v>
      </c>
      <c r="V297" s="111">
        <f t="shared" si="192"/>
        <v>0</v>
      </c>
      <c r="W297" s="96"/>
      <c r="X297" s="95" t="s">
        <v>386</v>
      </c>
    </row>
    <row r="298" spans="1:25" ht="36" customHeight="1">
      <c r="A298" s="158">
        <v>3</v>
      </c>
      <c r="B298" s="120"/>
      <c r="C298" s="137" t="s">
        <v>280</v>
      </c>
      <c r="D298" s="100"/>
      <c r="E298" s="100"/>
      <c r="F298" s="100">
        <v>3000</v>
      </c>
      <c r="G298" s="100"/>
      <c r="H298" s="100"/>
      <c r="I298" s="100"/>
      <c r="J298" s="100"/>
      <c r="K298" s="101"/>
      <c r="L298" s="100"/>
      <c r="M298" s="101"/>
      <c r="N298" s="100"/>
      <c r="O298" s="100"/>
      <c r="P298" s="101">
        <v>3000</v>
      </c>
      <c r="Q298" s="101"/>
      <c r="R298" s="101"/>
      <c r="S298" s="101"/>
      <c r="T298" s="109">
        <f t="shared" si="190"/>
        <v>3000</v>
      </c>
      <c r="U298" s="110">
        <f t="shared" si="191"/>
        <v>3000</v>
      </c>
      <c r="V298" s="111">
        <f t="shared" si="192"/>
        <v>0</v>
      </c>
      <c r="W298" s="98"/>
      <c r="X298" s="95" t="s">
        <v>386</v>
      </c>
    </row>
    <row r="299" spans="1:25" ht="24" customHeight="1">
      <c r="A299" s="158">
        <v>4</v>
      </c>
      <c r="B299" s="97"/>
      <c r="C299" s="113" t="s">
        <v>281</v>
      </c>
      <c r="D299" s="100"/>
      <c r="E299" s="253">
        <v>1600</v>
      </c>
      <c r="F299" s="134"/>
      <c r="G299" s="100"/>
      <c r="H299" s="100"/>
      <c r="I299" s="100"/>
      <c r="J299" s="100"/>
      <c r="K299" s="101"/>
      <c r="L299" s="100"/>
      <c r="M299" s="101"/>
      <c r="N299" s="100"/>
      <c r="O299" s="100"/>
      <c r="P299" s="101">
        <v>1600</v>
      </c>
      <c r="Q299" s="101"/>
      <c r="R299" s="101"/>
      <c r="S299" s="101"/>
      <c r="T299" s="109">
        <f t="shared" si="190"/>
        <v>1600</v>
      </c>
      <c r="U299" s="110">
        <f t="shared" si="191"/>
        <v>1600</v>
      </c>
      <c r="V299" s="111">
        <f t="shared" si="192"/>
        <v>0</v>
      </c>
      <c r="W299" s="98"/>
      <c r="X299" s="95" t="s">
        <v>388</v>
      </c>
    </row>
    <row r="300" spans="1:25">
      <c r="A300" s="158">
        <v>5</v>
      </c>
      <c r="B300" s="97"/>
      <c r="C300" s="113" t="s">
        <v>282</v>
      </c>
      <c r="D300" s="100"/>
      <c r="E300" s="100"/>
      <c r="F300" s="100">
        <v>263500</v>
      </c>
      <c r="G300" s="100"/>
      <c r="H300" s="100"/>
      <c r="I300" s="100"/>
      <c r="J300" s="100"/>
      <c r="K300" s="101"/>
      <c r="L300" s="100"/>
      <c r="M300" s="101"/>
      <c r="N300" s="100"/>
      <c r="O300" s="100"/>
      <c r="P300" s="101">
        <v>263500</v>
      </c>
      <c r="Q300" s="101"/>
      <c r="R300" s="101"/>
      <c r="S300" s="101"/>
      <c r="T300" s="109">
        <f t="shared" si="190"/>
        <v>263500</v>
      </c>
      <c r="U300" s="110">
        <f t="shared" si="191"/>
        <v>263500</v>
      </c>
      <c r="V300" s="111">
        <f t="shared" si="192"/>
        <v>0</v>
      </c>
      <c r="W300" s="98"/>
      <c r="X300" s="95" t="s">
        <v>386</v>
      </c>
      <c r="Y300" s="3"/>
    </row>
    <row r="301" spans="1:25">
      <c r="A301" s="158">
        <v>6</v>
      </c>
      <c r="B301" s="115"/>
      <c r="C301" s="265" t="s">
        <v>283</v>
      </c>
      <c r="D301" s="100"/>
      <c r="E301" s="100">
        <v>10000</v>
      </c>
      <c r="F301" s="100"/>
      <c r="G301" s="100"/>
      <c r="H301" s="100"/>
      <c r="I301" s="100"/>
      <c r="J301" s="100"/>
      <c r="K301" s="101"/>
      <c r="L301" s="100"/>
      <c r="M301" s="101"/>
      <c r="N301" s="100"/>
      <c r="O301" s="100"/>
      <c r="P301" s="101">
        <v>10000</v>
      </c>
      <c r="Q301" s="101"/>
      <c r="R301" s="101"/>
      <c r="S301" s="101"/>
      <c r="T301" s="109">
        <f t="shared" si="190"/>
        <v>10000</v>
      </c>
      <c r="U301" s="110">
        <f t="shared" si="191"/>
        <v>10000</v>
      </c>
      <c r="V301" s="111">
        <f t="shared" si="192"/>
        <v>0</v>
      </c>
      <c r="W301" s="96"/>
      <c r="X301" s="95" t="s">
        <v>386</v>
      </c>
      <c r="Y301" s="3"/>
    </row>
    <row r="302" spans="1:25" ht="42">
      <c r="A302" s="158">
        <v>7</v>
      </c>
      <c r="B302" s="214"/>
      <c r="C302" s="266" t="s">
        <v>284</v>
      </c>
      <c r="D302" s="136"/>
      <c r="E302" s="100"/>
      <c r="F302" s="100"/>
      <c r="G302" s="100">
        <v>10000</v>
      </c>
      <c r="H302" s="100"/>
      <c r="I302" s="100"/>
      <c r="J302" s="100"/>
      <c r="K302" s="101"/>
      <c r="L302" s="100"/>
      <c r="M302" s="101"/>
      <c r="N302" s="100"/>
      <c r="O302" s="100"/>
      <c r="P302" s="101">
        <v>10000</v>
      </c>
      <c r="Q302" s="101"/>
      <c r="R302" s="101"/>
      <c r="S302" s="101"/>
      <c r="T302" s="109">
        <f t="shared" si="190"/>
        <v>10000</v>
      </c>
      <c r="U302" s="110">
        <f t="shared" si="191"/>
        <v>10000</v>
      </c>
      <c r="V302" s="111">
        <f t="shared" si="192"/>
        <v>0</v>
      </c>
      <c r="W302" s="96"/>
      <c r="X302" s="95" t="s">
        <v>391</v>
      </c>
      <c r="Y302" s="3"/>
    </row>
    <row r="303" spans="1:25" ht="42">
      <c r="A303" s="158">
        <v>8</v>
      </c>
      <c r="B303" s="120"/>
      <c r="C303" s="137" t="s">
        <v>285</v>
      </c>
      <c r="D303" s="100"/>
      <c r="E303" s="100"/>
      <c r="F303" s="100">
        <v>5815</v>
      </c>
      <c r="G303" s="100"/>
      <c r="H303" s="100"/>
      <c r="I303" s="100"/>
      <c r="J303" s="100"/>
      <c r="K303" s="101"/>
      <c r="L303" s="100"/>
      <c r="M303" s="101"/>
      <c r="N303" s="100"/>
      <c r="O303" s="100"/>
      <c r="P303" s="101">
        <v>5815</v>
      </c>
      <c r="Q303" s="101"/>
      <c r="R303" s="101"/>
      <c r="S303" s="101"/>
      <c r="T303" s="109">
        <f t="shared" si="190"/>
        <v>5815</v>
      </c>
      <c r="U303" s="110">
        <f t="shared" si="191"/>
        <v>5815</v>
      </c>
      <c r="V303" s="111">
        <f t="shared" si="192"/>
        <v>0</v>
      </c>
      <c r="W303" s="98"/>
      <c r="X303" s="95" t="s">
        <v>386</v>
      </c>
      <c r="Y303" s="3"/>
    </row>
    <row r="304" spans="1:25" ht="42">
      <c r="A304" s="158">
        <v>9</v>
      </c>
      <c r="B304" s="97"/>
      <c r="C304" s="113" t="s">
        <v>286</v>
      </c>
      <c r="D304" s="100"/>
      <c r="E304" s="253">
        <v>1000</v>
      </c>
      <c r="F304" s="134"/>
      <c r="G304" s="100"/>
      <c r="H304" s="100"/>
      <c r="I304" s="100"/>
      <c r="J304" s="100"/>
      <c r="K304" s="101"/>
      <c r="L304" s="100"/>
      <c r="M304" s="101"/>
      <c r="N304" s="100"/>
      <c r="O304" s="100"/>
      <c r="P304" s="101">
        <v>1000</v>
      </c>
      <c r="Q304" s="101"/>
      <c r="R304" s="101"/>
      <c r="S304" s="101"/>
      <c r="T304" s="109">
        <f t="shared" si="190"/>
        <v>1000</v>
      </c>
      <c r="U304" s="110">
        <f t="shared" si="191"/>
        <v>1000</v>
      </c>
      <c r="V304" s="111">
        <f t="shared" si="192"/>
        <v>0</v>
      </c>
      <c r="W304" s="98"/>
      <c r="X304" s="95" t="s">
        <v>386</v>
      </c>
      <c r="Y304" s="3"/>
    </row>
    <row r="305" spans="1:25" ht="42">
      <c r="A305" s="158">
        <v>10</v>
      </c>
      <c r="B305" s="97"/>
      <c r="C305" s="113" t="s">
        <v>287</v>
      </c>
      <c r="D305" s="100"/>
      <c r="E305" s="100"/>
      <c r="F305" s="100"/>
      <c r="G305" s="100"/>
      <c r="H305" s="100"/>
      <c r="I305" s="100"/>
      <c r="J305" s="100"/>
      <c r="K305" s="101"/>
      <c r="L305" s="100"/>
      <c r="M305" s="101"/>
      <c r="N305" s="100"/>
      <c r="O305" s="100"/>
      <c r="P305" s="101"/>
      <c r="Q305" s="101"/>
      <c r="R305" s="101"/>
      <c r="S305" s="101"/>
      <c r="T305" s="109">
        <f t="shared" si="190"/>
        <v>0</v>
      </c>
      <c r="U305" s="110">
        <f t="shared" si="191"/>
        <v>0</v>
      </c>
      <c r="V305" s="111">
        <f t="shared" si="192"/>
        <v>0</v>
      </c>
      <c r="W305" s="98"/>
      <c r="X305" s="95" t="s">
        <v>386</v>
      </c>
      <c r="Y305" s="3"/>
    </row>
    <row r="306" spans="1:25" ht="63">
      <c r="A306" s="158">
        <v>11</v>
      </c>
      <c r="B306" s="115"/>
      <c r="C306" s="113" t="s">
        <v>288</v>
      </c>
      <c r="D306" s="100"/>
      <c r="E306" s="100"/>
      <c r="F306" s="100"/>
      <c r="G306" s="100"/>
      <c r="H306" s="100">
        <v>1000</v>
      </c>
      <c r="I306" s="100"/>
      <c r="J306" s="100"/>
      <c r="K306" s="101"/>
      <c r="L306" s="100"/>
      <c r="M306" s="101"/>
      <c r="N306" s="100"/>
      <c r="O306" s="100"/>
      <c r="P306" s="101">
        <v>1000</v>
      </c>
      <c r="Q306" s="101"/>
      <c r="R306" s="101"/>
      <c r="S306" s="101"/>
      <c r="T306" s="109">
        <f t="shared" si="190"/>
        <v>1000</v>
      </c>
      <c r="U306" s="110">
        <f t="shared" si="191"/>
        <v>1000</v>
      </c>
      <c r="V306" s="111">
        <f t="shared" si="192"/>
        <v>0</v>
      </c>
      <c r="W306" s="96"/>
      <c r="X306" s="95" t="s">
        <v>386</v>
      </c>
      <c r="Y306" s="3"/>
    </row>
    <row r="307" spans="1:25">
      <c r="A307" s="158">
        <v>12</v>
      </c>
      <c r="B307" s="214"/>
      <c r="C307" s="264" t="s">
        <v>289</v>
      </c>
      <c r="D307" s="100"/>
      <c r="E307" s="100"/>
      <c r="F307" s="100"/>
      <c r="G307" s="100"/>
      <c r="H307" s="100"/>
      <c r="I307" s="100"/>
      <c r="J307" s="100"/>
      <c r="K307" s="101"/>
      <c r="L307" s="100"/>
      <c r="M307" s="101"/>
      <c r="N307" s="100"/>
      <c r="O307" s="100"/>
      <c r="P307" s="101"/>
      <c r="Q307" s="101"/>
      <c r="R307" s="101"/>
      <c r="S307" s="101"/>
      <c r="T307" s="109">
        <f t="shared" si="190"/>
        <v>0</v>
      </c>
      <c r="U307" s="110">
        <f t="shared" si="191"/>
        <v>0</v>
      </c>
      <c r="V307" s="111">
        <f t="shared" si="192"/>
        <v>0</v>
      </c>
      <c r="W307" s="96"/>
      <c r="X307" s="95" t="s">
        <v>386</v>
      </c>
    </row>
    <row r="308" spans="1:25" ht="42">
      <c r="A308" s="158">
        <v>13</v>
      </c>
      <c r="B308" s="120"/>
      <c r="C308" s="113" t="s">
        <v>290</v>
      </c>
      <c r="D308" s="100"/>
      <c r="E308" s="100"/>
      <c r="F308" s="100"/>
      <c r="G308" s="100"/>
      <c r="H308" s="100"/>
      <c r="I308" s="100"/>
      <c r="J308" s="100">
        <v>2035</v>
      </c>
      <c r="K308" s="101"/>
      <c r="L308" s="100"/>
      <c r="M308" s="101"/>
      <c r="N308" s="100"/>
      <c r="O308" s="100"/>
      <c r="P308" s="101">
        <v>2035</v>
      </c>
      <c r="Q308" s="101"/>
      <c r="R308" s="101"/>
      <c r="S308" s="101"/>
      <c r="T308" s="109">
        <f t="shared" si="190"/>
        <v>2035</v>
      </c>
      <c r="U308" s="110">
        <f t="shared" si="191"/>
        <v>2035</v>
      </c>
      <c r="V308" s="111">
        <f t="shared" si="192"/>
        <v>0</v>
      </c>
      <c r="W308" s="98"/>
      <c r="X308" s="95" t="s">
        <v>386</v>
      </c>
    </row>
    <row r="309" spans="1:25">
      <c r="A309" s="158">
        <v>14</v>
      </c>
      <c r="B309" s="97"/>
      <c r="C309" s="113" t="s">
        <v>291</v>
      </c>
      <c r="D309" s="100"/>
      <c r="E309" s="253"/>
      <c r="F309" s="134"/>
      <c r="G309" s="100"/>
      <c r="H309" s="100"/>
      <c r="I309" s="100"/>
      <c r="J309" s="100"/>
      <c r="K309" s="101">
        <v>5000</v>
      </c>
      <c r="L309" s="100"/>
      <c r="M309" s="101"/>
      <c r="N309" s="100"/>
      <c r="O309" s="100"/>
      <c r="P309" s="101">
        <v>10000</v>
      </c>
      <c r="Q309" s="101"/>
      <c r="R309" s="101"/>
      <c r="S309" s="101"/>
      <c r="T309" s="109">
        <f t="shared" si="190"/>
        <v>10000</v>
      </c>
      <c r="U309" s="110">
        <f t="shared" si="191"/>
        <v>5000</v>
      </c>
      <c r="V309" s="111">
        <f t="shared" si="192"/>
        <v>5000</v>
      </c>
      <c r="W309" s="98"/>
      <c r="X309" s="95" t="s">
        <v>391</v>
      </c>
    </row>
    <row r="310" spans="1:25" ht="42">
      <c r="A310" s="158">
        <v>15</v>
      </c>
      <c r="B310" s="97"/>
      <c r="C310" s="113" t="s">
        <v>292</v>
      </c>
      <c r="D310" s="100"/>
      <c r="E310" s="100"/>
      <c r="F310" s="100"/>
      <c r="G310" s="100"/>
      <c r="H310" s="100"/>
      <c r="I310" s="100"/>
      <c r="J310" s="100"/>
      <c r="K310" s="101">
        <v>1000</v>
      </c>
      <c r="L310" s="100"/>
      <c r="M310" s="101"/>
      <c r="N310" s="100"/>
      <c r="O310" s="100"/>
      <c r="P310" s="101">
        <v>1000</v>
      </c>
      <c r="Q310" s="101"/>
      <c r="R310" s="101"/>
      <c r="S310" s="101"/>
      <c r="T310" s="109">
        <f t="shared" si="190"/>
        <v>1000</v>
      </c>
      <c r="U310" s="110">
        <f t="shared" si="191"/>
        <v>1000</v>
      </c>
      <c r="V310" s="111">
        <f t="shared" si="192"/>
        <v>0</v>
      </c>
      <c r="W310" s="98"/>
      <c r="X310" s="95" t="s">
        <v>386</v>
      </c>
    </row>
    <row r="311" spans="1:25" ht="63">
      <c r="A311" s="158">
        <v>16</v>
      </c>
      <c r="B311" s="115"/>
      <c r="C311" s="265" t="s">
        <v>293</v>
      </c>
      <c r="D311" s="100"/>
      <c r="E311" s="100"/>
      <c r="F311" s="100"/>
      <c r="G311" s="100"/>
      <c r="H311" s="100"/>
      <c r="I311" s="100"/>
      <c r="J311" s="100"/>
      <c r="K311" s="101"/>
      <c r="L311" s="100">
        <v>3000</v>
      </c>
      <c r="M311" s="101"/>
      <c r="N311" s="100"/>
      <c r="O311" s="100"/>
      <c r="P311" s="101">
        <v>3000</v>
      </c>
      <c r="Q311" s="101"/>
      <c r="R311" s="101"/>
      <c r="S311" s="101"/>
      <c r="T311" s="109">
        <f t="shared" si="190"/>
        <v>3000</v>
      </c>
      <c r="U311" s="110">
        <f t="shared" si="191"/>
        <v>3000</v>
      </c>
      <c r="V311" s="111">
        <f t="shared" si="192"/>
        <v>0</v>
      </c>
      <c r="W311" s="96"/>
      <c r="X311" s="95" t="s">
        <v>386</v>
      </c>
    </row>
    <row r="312" spans="1:25">
      <c r="A312" s="158">
        <v>17</v>
      </c>
      <c r="B312" s="214"/>
      <c r="C312" s="266" t="s">
        <v>294</v>
      </c>
      <c r="D312" s="136"/>
      <c r="E312" s="100"/>
      <c r="F312" s="100"/>
      <c r="G312" s="100"/>
      <c r="H312" s="100"/>
      <c r="I312" s="100"/>
      <c r="J312" s="100"/>
      <c r="K312" s="101"/>
      <c r="L312" s="100"/>
      <c r="M312" s="101"/>
      <c r="N312" s="100"/>
      <c r="O312" s="100"/>
      <c r="P312" s="101"/>
      <c r="Q312" s="101"/>
      <c r="R312" s="101"/>
      <c r="S312" s="101"/>
      <c r="T312" s="109">
        <f t="shared" si="190"/>
        <v>0</v>
      </c>
      <c r="U312" s="110">
        <f t="shared" si="191"/>
        <v>0</v>
      </c>
      <c r="V312" s="111">
        <f t="shared" si="192"/>
        <v>0</v>
      </c>
      <c r="W312" s="96"/>
      <c r="X312" s="95" t="s">
        <v>386</v>
      </c>
    </row>
    <row r="313" spans="1:25">
      <c r="A313" s="158">
        <v>18</v>
      </c>
      <c r="B313" s="120"/>
      <c r="C313" s="137" t="s">
        <v>295</v>
      </c>
      <c r="D313" s="100"/>
      <c r="E313" s="100"/>
      <c r="F313" s="100"/>
      <c r="G313" s="100"/>
      <c r="H313" s="100"/>
      <c r="I313" s="100"/>
      <c r="J313" s="100"/>
      <c r="K313" s="101"/>
      <c r="L313" s="100"/>
      <c r="M313" s="101"/>
      <c r="N313" s="100"/>
      <c r="O313" s="100"/>
      <c r="P313" s="101"/>
      <c r="Q313" s="101"/>
      <c r="R313" s="101"/>
      <c r="S313" s="101"/>
      <c r="T313" s="109">
        <f t="shared" si="190"/>
        <v>0</v>
      </c>
      <c r="U313" s="110">
        <f t="shared" si="191"/>
        <v>0</v>
      </c>
      <c r="V313" s="111">
        <f t="shared" si="192"/>
        <v>0</v>
      </c>
      <c r="W313" s="98"/>
      <c r="X313" s="95" t="s">
        <v>386</v>
      </c>
    </row>
    <row r="314" spans="1:25" ht="42">
      <c r="A314" s="158">
        <v>19</v>
      </c>
      <c r="B314" s="97"/>
      <c r="C314" s="113" t="s">
        <v>296</v>
      </c>
      <c r="D314" s="100"/>
      <c r="E314" s="253"/>
      <c r="F314" s="134"/>
      <c r="G314" s="100"/>
      <c r="H314" s="100"/>
      <c r="I314" s="100"/>
      <c r="J314" s="100"/>
      <c r="K314" s="101"/>
      <c r="L314" s="100"/>
      <c r="M314" s="101"/>
      <c r="N314" s="100"/>
      <c r="O314" s="100"/>
      <c r="P314" s="101"/>
      <c r="Q314" s="101"/>
      <c r="R314" s="101"/>
      <c r="S314" s="101"/>
      <c r="T314" s="109">
        <f t="shared" si="190"/>
        <v>0</v>
      </c>
      <c r="U314" s="110">
        <f t="shared" si="191"/>
        <v>0</v>
      </c>
      <c r="V314" s="111">
        <f t="shared" si="192"/>
        <v>0</v>
      </c>
      <c r="W314" s="98"/>
      <c r="X314" s="95" t="s">
        <v>386</v>
      </c>
    </row>
    <row r="315" spans="1:25" ht="63">
      <c r="A315" s="158">
        <v>20</v>
      </c>
      <c r="B315" s="97"/>
      <c r="C315" s="113" t="s">
        <v>297</v>
      </c>
      <c r="D315" s="100"/>
      <c r="E315" s="100"/>
      <c r="F315" s="100">
        <v>13400</v>
      </c>
      <c r="G315" s="100"/>
      <c r="H315" s="100"/>
      <c r="I315" s="100"/>
      <c r="J315" s="100"/>
      <c r="K315" s="101"/>
      <c r="L315" s="100"/>
      <c r="M315" s="101"/>
      <c r="N315" s="100"/>
      <c r="O315" s="100"/>
      <c r="P315" s="101">
        <v>13400</v>
      </c>
      <c r="Q315" s="101"/>
      <c r="R315" s="101"/>
      <c r="S315" s="101"/>
      <c r="T315" s="109">
        <f t="shared" si="190"/>
        <v>13400</v>
      </c>
      <c r="U315" s="110">
        <f t="shared" si="191"/>
        <v>13400</v>
      </c>
      <c r="V315" s="111">
        <f t="shared" si="192"/>
        <v>0</v>
      </c>
      <c r="W315" s="98"/>
      <c r="X315" s="116" t="s">
        <v>388</v>
      </c>
    </row>
    <row r="316" spans="1:25" ht="24.6" customHeight="1">
      <c r="A316" s="158">
        <v>21</v>
      </c>
      <c r="B316" s="115"/>
      <c r="C316" s="113" t="s">
        <v>298</v>
      </c>
      <c r="D316" s="100"/>
      <c r="E316" s="100"/>
      <c r="F316" s="100"/>
      <c r="G316" s="100"/>
      <c r="H316" s="100">
        <v>1000</v>
      </c>
      <c r="I316" s="100"/>
      <c r="J316" s="100"/>
      <c r="K316" s="101"/>
      <c r="L316" s="100"/>
      <c r="M316" s="101"/>
      <c r="N316" s="100"/>
      <c r="O316" s="100"/>
      <c r="P316" s="101">
        <v>1000</v>
      </c>
      <c r="Q316" s="101"/>
      <c r="R316" s="101"/>
      <c r="S316" s="101"/>
      <c r="T316" s="109">
        <f t="shared" si="190"/>
        <v>1000</v>
      </c>
      <c r="U316" s="110">
        <f t="shared" si="191"/>
        <v>1000</v>
      </c>
      <c r="V316" s="111">
        <f t="shared" si="192"/>
        <v>0</v>
      </c>
      <c r="W316" s="96"/>
      <c r="X316" s="116" t="s">
        <v>387</v>
      </c>
    </row>
    <row r="317" spans="1:25">
      <c r="A317" s="158">
        <v>22</v>
      </c>
      <c r="B317" s="214"/>
      <c r="C317" s="264" t="s">
        <v>299</v>
      </c>
      <c r="D317" s="100"/>
      <c r="E317" s="100"/>
      <c r="F317" s="100"/>
      <c r="G317" s="100">
        <v>10000</v>
      </c>
      <c r="H317" s="100"/>
      <c r="I317" s="100"/>
      <c r="J317" s="100"/>
      <c r="K317" s="101"/>
      <c r="L317" s="100"/>
      <c r="M317" s="101"/>
      <c r="N317" s="100"/>
      <c r="O317" s="100"/>
      <c r="P317" s="101">
        <v>10000</v>
      </c>
      <c r="Q317" s="101"/>
      <c r="R317" s="101"/>
      <c r="S317" s="101"/>
      <c r="T317" s="109">
        <f t="shared" si="190"/>
        <v>10000</v>
      </c>
      <c r="U317" s="110">
        <f t="shared" si="191"/>
        <v>10000</v>
      </c>
      <c r="V317" s="111">
        <f t="shared" si="192"/>
        <v>0</v>
      </c>
      <c r="W317" s="96"/>
      <c r="X317" s="116" t="s">
        <v>387</v>
      </c>
    </row>
    <row r="318" spans="1:25" ht="63">
      <c r="A318" s="158">
        <v>23</v>
      </c>
      <c r="B318" s="120"/>
      <c r="C318" s="113" t="s">
        <v>300</v>
      </c>
      <c r="D318" s="100"/>
      <c r="E318" s="100"/>
      <c r="F318" s="100"/>
      <c r="G318" s="100"/>
      <c r="H318" s="100"/>
      <c r="I318" s="100"/>
      <c r="J318" s="100"/>
      <c r="K318" s="101"/>
      <c r="L318" s="100">
        <v>3383</v>
      </c>
      <c r="M318" s="101"/>
      <c r="N318" s="100"/>
      <c r="O318" s="100"/>
      <c r="P318" s="101">
        <v>3383</v>
      </c>
      <c r="Q318" s="101"/>
      <c r="R318" s="101"/>
      <c r="S318" s="101"/>
      <c r="T318" s="109">
        <f t="shared" si="190"/>
        <v>3383</v>
      </c>
      <c r="U318" s="110">
        <f t="shared" si="191"/>
        <v>3383</v>
      </c>
      <c r="V318" s="111">
        <f t="shared" si="192"/>
        <v>0</v>
      </c>
      <c r="W318" s="98"/>
      <c r="X318" s="116" t="s">
        <v>387</v>
      </c>
    </row>
    <row r="319" spans="1:25">
      <c r="A319" s="158">
        <v>24</v>
      </c>
      <c r="B319" s="97"/>
      <c r="C319" s="113" t="s">
        <v>301</v>
      </c>
      <c r="D319" s="100"/>
      <c r="E319" s="253"/>
      <c r="F319" s="134"/>
      <c r="G319" s="100"/>
      <c r="H319" s="100">
        <v>1000</v>
      </c>
      <c r="I319" s="100"/>
      <c r="J319" s="100"/>
      <c r="K319" s="101"/>
      <c r="L319" s="100"/>
      <c r="M319" s="101"/>
      <c r="N319" s="100"/>
      <c r="O319" s="100"/>
      <c r="P319" s="101">
        <v>1000</v>
      </c>
      <c r="Q319" s="101"/>
      <c r="R319" s="101"/>
      <c r="S319" s="101"/>
      <c r="T319" s="109">
        <f t="shared" si="190"/>
        <v>1000</v>
      </c>
      <c r="U319" s="110">
        <f t="shared" si="191"/>
        <v>1000</v>
      </c>
      <c r="V319" s="111">
        <f t="shared" si="192"/>
        <v>0</v>
      </c>
      <c r="W319" s="98"/>
      <c r="X319" s="116" t="s">
        <v>387</v>
      </c>
    </row>
    <row r="320" spans="1:25" ht="42">
      <c r="A320" s="158">
        <v>25</v>
      </c>
      <c r="B320" s="97"/>
      <c r="C320" s="113" t="s">
        <v>302</v>
      </c>
      <c r="D320" s="100"/>
      <c r="E320" s="100"/>
      <c r="F320" s="100">
        <v>11220</v>
      </c>
      <c r="G320" s="100"/>
      <c r="H320" s="100"/>
      <c r="I320" s="100"/>
      <c r="J320" s="100"/>
      <c r="K320" s="101"/>
      <c r="L320" s="100"/>
      <c r="M320" s="101"/>
      <c r="N320" s="100"/>
      <c r="O320" s="100"/>
      <c r="P320" s="101">
        <v>11220</v>
      </c>
      <c r="Q320" s="101"/>
      <c r="R320" s="101"/>
      <c r="S320" s="101"/>
      <c r="T320" s="109">
        <f t="shared" si="190"/>
        <v>11220</v>
      </c>
      <c r="U320" s="110">
        <f t="shared" si="191"/>
        <v>11220</v>
      </c>
      <c r="V320" s="111">
        <f t="shared" si="192"/>
        <v>0</v>
      </c>
      <c r="W320" s="98"/>
      <c r="X320" s="116" t="s">
        <v>387</v>
      </c>
    </row>
    <row r="321" spans="1:24" ht="42">
      <c r="A321" s="158">
        <v>26</v>
      </c>
      <c r="B321" s="115"/>
      <c r="C321" s="113" t="s">
        <v>303</v>
      </c>
      <c r="D321" s="100"/>
      <c r="E321" s="100"/>
      <c r="F321" s="100"/>
      <c r="G321" s="100">
        <v>1000</v>
      </c>
      <c r="H321" s="100"/>
      <c r="I321" s="100"/>
      <c r="J321" s="100"/>
      <c r="K321" s="101"/>
      <c r="L321" s="100"/>
      <c r="M321" s="101"/>
      <c r="N321" s="100"/>
      <c r="O321" s="100"/>
      <c r="P321" s="101">
        <v>1000</v>
      </c>
      <c r="Q321" s="101"/>
      <c r="R321" s="101"/>
      <c r="S321" s="101"/>
      <c r="T321" s="109">
        <f t="shared" si="190"/>
        <v>1000</v>
      </c>
      <c r="U321" s="110">
        <f t="shared" si="191"/>
        <v>1000</v>
      </c>
      <c r="V321" s="111">
        <f t="shared" si="192"/>
        <v>0</v>
      </c>
      <c r="W321" s="96"/>
      <c r="X321" s="116" t="s">
        <v>387</v>
      </c>
    </row>
    <row r="322" spans="1:24">
      <c r="A322" s="158">
        <v>27</v>
      </c>
      <c r="B322" s="214"/>
      <c r="C322" s="264" t="s">
        <v>304</v>
      </c>
      <c r="D322" s="100"/>
      <c r="E322" s="100"/>
      <c r="F322" s="100"/>
      <c r="G322" s="100"/>
      <c r="H322" s="100"/>
      <c r="I322" s="100"/>
      <c r="J322" s="100"/>
      <c r="K322" s="101"/>
      <c r="L322" s="100"/>
      <c r="M322" s="101"/>
      <c r="N322" s="100"/>
      <c r="O322" s="100"/>
      <c r="P322" s="101"/>
      <c r="Q322" s="101"/>
      <c r="R322" s="101"/>
      <c r="S322" s="101"/>
      <c r="T322" s="109">
        <f t="shared" si="190"/>
        <v>0</v>
      </c>
      <c r="U322" s="110">
        <f t="shared" si="191"/>
        <v>0</v>
      </c>
      <c r="V322" s="111">
        <f t="shared" si="192"/>
        <v>0</v>
      </c>
      <c r="W322" s="96"/>
      <c r="X322" s="116" t="s">
        <v>387</v>
      </c>
    </row>
    <row r="323" spans="1:24" ht="42">
      <c r="A323" s="158">
        <v>28</v>
      </c>
      <c r="B323" s="120"/>
      <c r="C323" s="113" t="s">
        <v>305</v>
      </c>
      <c r="D323" s="100"/>
      <c r="E323" s="100"/>
      <c r="F323" s="100"/>
      <c r="G323" s="100"/>
      <c r="H323" s="100"/>
      <c r="I323" s="100"/>
      <c r="J323" s="100"/>
      <c r="K323" s="101">
        <v>1000</v>
      </c>
      <c r="L323" s="100"/>
      <c r="M323" s="101"/>
      <c r="N323" s="100"/>
      <c r="O323" s="100"/>
      <c r="P323" s="101">
        <v>1000</v>
      </c>
      <c r="Q323" s="101"/>
      <c r="R323" s="101"/>
      <c r="S323" s="101"/>
      <c r="T323" s="109">
        <f t="shared" si="190"/>
        <v>1000</v>
      </c>
      <c r="U323" s="110">
        <f t="shared" si="191"/>
        <v>1000</v>
      </c>
      <c r="V323" s="111">
        <f t="shared" si="192"/>
        <v>0</v>
      </c>
      <c r="W323" s="98"/>
      <c r="X323" s="116" t="s">
        <v>387</v>
      </c>
    </row>
    <row r="324" spans="1:24" ht="42">
      <c r="A324" s="158">
        <v>29</v>
      </c>
      <c r="B324" s="97"/>
      <c r="C324" s="113" t="s">
        <v>306</v>
      </c>
      <c r="D324" s="100"/>
      <c r="E324" s="253">
        <v>9500</v>
      </c>
      <c r="F324" s="134"/>
      <c r="G324" s="100"/>
      <c r="H324" s="100"/>
      <c r="I324" s="100"/>
      <c r="J324" s="100">
        <v>9500</v>
      </c>
      <c r="K324" s="101"/>
      <c r="L324" s="100"/>
      <c r="M324" s="101"/>
      <c r="N324" s="100"/>
      <c r="O324" s="100"/>
      <c r="P324" s="101">
        <v>19000</v>
      </c>
      <c r="Q324" s="101"/>
      <c r="R324" s="101"/>
      <c r="S324" s="101"/>
      <c r="T324" s="109">
        <f t="shared" si="190"/>
        <v>19000</v>
      </c>
      <c r="U324" s="110">
        <f t="shared" si="191"/>
        <v>19000</v>
      </c>
      <c r="V324" s="111">
        <f t="shared" si="192"/>
        <v>0</v>
      </c>
      <c r="W324" s="98"/>
      <c r="X324" s="116" t="s">
        <v>387</v>
      </c>
    </row>
    <row r="325" spans="1:24" ht="84">
      <c r="A325" s="158">
        <v>30</v>
      </c>
      <c r="B325" s="97"/>
      <c r="C325" s="113" t="s">
        <v>307</v>
      </c>
      <c r="D325" s="100"/>
      <c r="E325" s="100"/>
      <c r="F325" s="100"/>
      <c r="G325" s="100"/>
      <c r="H325" s="100"/>
      <c r="I325" s="100"/>
      <c r="J325" s="100"/>
      <c r="K325" s="101"/>
      <c r="L325" s="100"/>
      <c r="M325" s="101"/>
      <c r="N325" s="100"/>
      <c r="O325" s="100"/>
      <c r="P325" s="101"/>
      <c r="Q325" s="101"/>
      <c r="R325" s="101"/>
      <c r="S325" s="101"/>
      <c r="T325" s="109">
        <f t="shared" si="190"/>
        <v>0</v>
      </c>
      <c r="U325" s="110">
        <f t="shared" si="191"/>
        <v>0</v>
      </c>
      <c r="V325" s="111">
        <f t="shared" si="192"/>
        <v>0</v>
      </c>
      <c r="W325" s="98"/>
      <c r="X325" s="116" t="s">
        <v>387</v>
      </c>
    </row>
    <row r="326" spans="1:24" ht="42">
      <c r="A326" s="158">
        <v>31</v>
      </c>
      <c r="B326" s="97"/>
      <c r="C326" s="113" t="s">
        <v>308</v>
      </c>
      <c r="D326" s="100"/>
      <c r="E326" s="100"/>
      <c r="F326" s="100"/>
      <c r="G326" s="100"/>
      <c r="H326" s="100"/>
      <c r="I326" s="100"/>
      <c r="J326" s="100"/>
      <c r="K326" s="101"/>
      <c r="L326" s="100"/>
      <c r="M326" s="101"/>
      <c r="N326" s="100"/>
      <c r="O326" s="100"/>
      <c r="P326" s="101"/>
      <c r="Q326" s="101"/>
      <c r="R326" s="101"/>
      <c r="S326" s="101"/>
      <c r="T326" s="109">
        <f t="shared" si="190"/>
        <v>0</v>
      </c>
      <c r="U326" s="110">
        <f t="shared" si="191"/>
        <v>0</v>
      </c>
      <c r="V326" s="111">
        <f t="shared" si="192"/>
        <v>0</v>
      </c>
      <c r="W326" s="98"/>
      <c r="X326" s="116" t="s">
        <v>387</v>
      </c>
    </row>
    <row r="327" spans="1:24" ht="33" customHeight="1">
      <c r="A327" s="158">
        <v>32</v>
      </c>
      <c r="B327" s="97"/>
      <c r="C327" s="113" t="s">
        <v>309</v>
      </c>
      <c r="D327" s="100"/>
      <c r="E327" s="100"/>
      <c r="F327" s="100"/>
      <c r="G327" s="100"/>
      <c r="H327" s="100"/>
      <c r="I327" s="100"/>
      <c r="J327" s="100"/>
      <c r="K327" s="101"/>
      <c r="L327" s="100"/>
      <c r="M327" s="101"/>
      <c r="N327" s="100"/>
      <c r="O327" s="100"/>
      <c r="P327" s="101"/>
      <c r="Q327" s="101"/>
      <c r="R327" s="101"/>
      <c r="S327" s="101"/>
      <c r="T327" s="109">
        <f t="shared" si="190"/>
        <v>0</v>
      </c>
      <c r="U327" s="110">
        <f t="shared" si="191"/>
        <v>0</v>
      </c>
      <c r="V327" s="111">
        <f t="shared" si="192"/>
        <v>0</v>
      </c>
      <c r="W327" s="98"/>
      <c r="X327" s="116" t="s">
        <v>387</v>
      </c>
    </row>
    <row r="328" spans="1:24" ht="24" customHeight="1">
      <c r="A328" s="158">
        <v>33</v>
      </c>
      <c r="B328" s="97"/>
      <c r="C328" s="113" t="s">
        <v>310</v>
      </c>
      <c r="D328" s="100"/>
      <c r="E328" s="100"/>
      <c r="F328" s="100"/>
      <c r="G328" s="100"/>
      <c r="H328" s="100"/>
      <c r="I328" s="100"/>
      <c r="J328" s="100"/>
      <c r="K328" s="101"/>
      <c r="L328" s="100"/>
      <c r="M328" s="101">
        <v>5000</v>
      </c>
      <c r="N328" s="100"/>
      <c r="O328" s="100"/>
      <c r="P328" s="101">
        <v>5000</v>
      </c>
      <c r="Q328" s="101"/>
      <c r="R328" s="101"/>
      <c r="S328" s="101"/>
      <c r="T328" s="109">
        <f t="shared" si="190"/>
        <v>5000</v>
      </c>
      <c r="U328" s="110">
        <f t="shared" si="191"/>
        <v>5000</v>
      </c>
      <c r="V328" s="111">
        <f t="shared" si="192"/>
        <v>0</v>
      </c>
      <c r="W328" s="98"/>
      <c r="X328" s="116" t="s">
        <v>387</v>
      </c>
    </row>
    <row r="329" spans="1:24">
      <c r="A329" s="383" t="s">
        <v>311</v>
      </c>
      <c r="B329" s="384"/>
      <c r="C329" s="385"/>
      <c r="D329" s="240"/>
      <c r="E329" s="240"/>
      <c r="F329" s="240"/>
      <c r="G329" s="240"/>
      <c r="H329" s="240"/>
      <c r="I329" s="240"/>
      <c r="J329" s="240"/>
      <c r="K329" s="241"/>
      <c r="L329" s="240"/>
      <c r="M329" s="241"/>
      <c r="N329" s="240"/>
      <c r="O329" s="240"/>
      <c r="P329" s="241"/>
      <c r="Q329" s="241"/>
      <c r="R329" s="241"/>
      <c r="S329" s="241"/>
      <c r="T329" s="109">
        <f t="shared" si="190"/>
        <v>0</v>
      </c>
      <c r="U329" s="110">
        <f t="shared" si="191"/>
        <v>0</v>
      </c>
      <c r="V329" s="111">
        <f t="shared" si="192"/>
        <v>0</v>
      </c>
      <c r="W329" s="238"/>
      <c r="X329" s="116"/>
    </row>
    <row r="330" spans="1:24">
      <c r="A330" s="107">
        <v>1</v>
      </c>
      <c r="B330" s="97"/>
      <c r="C330" s="108" t="s">
        <v>312</v>
      </c>
      <c r="D330" s="100"/>
      <c r="E330" s="100">
        <v>20000</v>
      </c>
      <c r="F330" s="100"/>
      <c r="G330" s="100"/>
      <c r="H330" s="100"/>
      <c r="I330" s="100"/>
      <c r="J330" s="100"/>
      <c r="K330" s="101">
        <v>13240</v>
      </c>
      <c r="L330" s="100"/>
      <c r="M330" s="101"/>
      <c r="N330" s="100"/>
      <c r="O330" s="100"/>
      <c r="P330" s="101">
        <v>33590</v>
      </c>
      <c r="Q330" s="101"/>
      <c r="R330" s="101"/>
      <c r="S330" s="101"/>
      <c r="T330" s="109">
        <f t="shared" si="190"/>
        <v>33590</v>
      </c>
      <c r="U330" s="110">
        <f t="shared" si="191"/>
        <v>33240</v>
      </c>
      <c r="V330" s="111">
        <f t="shared" si="192"/>
        <v>350</v>
      </c>
      <c r="W330" s="96"/>
      <c r="X330" s="116" t="s">
        <v>387</v>
      </c>
    </row>
    <row r="331" spans="1:24">
      <c r="A331" s="368" t="s">
        <v>313</v>
      </c>
      <c r="B331" s="369"/>
      <c r="C331" s="370"/>
      <c r="D331" s="100"/>
      <c r="E331" s="100"/>
      <c r="F331" s="100"/>
      <c r="G331" s="100"/>
      <c r="H331" s="100"/>
      <c r="I331" s="100"/>
      <c r="J331" s="100"/>
      <c r="K331" s="101"/>
      <c r="L331" s="100"/>
      <c r="M331" s="101"/>
      <c r="N331" s="100"/>
      <c r="O331" s="100"/>
      <c r="P331" s="101"/>
      <c r="Q331" s="101"/>
      <c r="R331" s="101"/>
      <c r="S331" s="101"/>
      <c r="T331" s="109">
        <f t="shared" si="190"/>
        <v>0</v>
      </c>
      <c r="U331" s="110">
        <f t="shared" si="191"/>
        <v>0</v>
      </c>
      <c r="V331" s="111">
        <f t="shared" si="192"/>
        <v>0</v>
      </c>
      <c r="W331" s="96"/>
      <c r="X331" s="116"/>
    </row>
    <row r="332" spans="1:24">
      <c r="A332" s="130">
        <v>1</v>
      </c>
      <c r="B332" s="97"/>
      <c r="C332" s="108" t="s">
        <v>314</v>
      </c>
      <c r="D332" s="100"/>
      <c r="E332" s="100"/>
      <c r="F332" s="100"/>
      <c r="G332" s="100"/>
      <c r="H332" s="100"/>
      <c r="I332" s="100"/>
      <c r="J332" s="100"/>
      <c r="K332" s="101"/>
      <c r="L332" s="100">
        <v>6576</v>
      </c>
      <c r="M332" s="101"/>
      <c r="N332" s="100"/>
      <c r="O332" s="100"/>
      <c r="P332" s="101">
        <v>6576</v>
      </c>
      <c r="Q332" s="101"/>
      <c r="R332" s="101"/>
      <c r="S332" s="101"/>
      <c r="T332" s="109">
        <f t="shared" si="190"/>
        <v>6576</v>
      </c>
      <c r="U332" s="110">
        <f t="shared" si="191"/>
        <v>6576</v>
      </c>
      <c r="V332" s="111">
        <f t="shared" si="192"/>
        <v>0</v>
      </c>
      <c r="W332" s="96"/>
      <c r="X332" s="116" t="s">
        <v>387</v>
      </c>
    </row>
    <row r="333" spans="1:24">
      <c r="A333" s="362" t="s">
        <v>315</v>
      </c>
      <c r="B333" s="363"/>
      <c r="C333" s="364"/>
      <c r="D333" s="100"/>
      <c r="E333" s="100"/>
      <c r="F333" s="100"/>
      <c r="G333" s="100"/>
      <c r="H333" s="100"/>
      <c r="I333" s="100"/>
      <c r="J333" s="100"/>
      <c r="K333" s="101"/>
      <c r="L333" s="100"/>
      <c r="M333" s="101"/>
      <c r="N333" s="100"/>
      <c r="O333" s="100"/>
      <c r="P333" s="101"/>
      <c r="Q333" s="101"/>
      <c r="R333" s="101"/>
      <c r="S333" s="101"/>
      <c r="T333" s="109">
        <f t="shared" si="190"/>
        <v>0</v>
      </c>
      <c r="U333" s="110">
        <f t="shared" si="191"/>
        <v>0</v>
      </c>
      <c r="V333" s="111">
        <f t="shared" si="192"/>
        <v>0</v>
      </c>
      <c r="W333" s="96"/>
      <c r="X333" s="95"/>
    </row>
    <row r="334" spans="1:24">
      <c r="A334" s="130">
        <v>1</v>
      </c>
      <c r="B334" s="97"/>
      <c r="C334" s="108" t="s">
        <v>70</v>
      </c>
      <c r="D334" s="100"/>
      <c r="E334" s="100"/>
      <c r="F334" s="100">
        <v>2500</v>
      </c>
      <c r="G334" s="100"/>
      <c r="H334" s="100"/>
      <c r="I334" s="100"/>
      <c r="J334" s="100"/>
      <c r="K334" s="101">
        <v>2500</v>
      </c>
      <c r="L334" s="100"/>
      <c r="M334" s="101"/>
      <c r="N334" s="100"/>
      <c r="O334" s="100"/>
      <c r="P334" s="101">
        <v>5000</v>
      </c>
      <c r="Q334" s="101"/>
      <c r="R334" s="101"/>
      <c r="S334" s="101"/>
      <c r="T334" s="109">
        <f t="shared" si="190"/>
        <v>5000</v>
      </c>
      <c r="U334" s="110">
        <f t="shared" si="191"/>
        <v>5000</v>
      </c>
      <c r="V334" s="111">
        <f t="shared" si="192"/>
        <v>0</v>
      </c>
      <c r="W334" s="96"/>
      <c r="X334" s="305" t="s">
        <v>389</v>
      </c>
    </row>
    <row r="335" spans="1:24">
      <c r="A335" s="107">
        <v>2</v>
      </c>
      <c r="B335" s="97"/>
      <c r="C335" s="108" t="s">
        <v>316</v>
      </c>
      <c r="D335" s="100"/>
      <c r="E335" s="100"/>
      <c r="F335" s="100">
        <v>1285</v>
      </c>
      <c r="G335" s="100"/>
      <c r="H335" s="100"/>
      <c r="I335" s="100"/>
      <c r="J335" s="100"/>
      <c r="K335" s="101"/>
      <c r="L335" s="100"/>
      <c r="M335" s="101"/>
      <c r="N335" s="100"/>
      <c r="O335" s="100"/>
      <c r="P335" s="101">
        <v>3000</v>
      </c>
      <c r="Q335" s="101"/>
      <c r="R335" s="101"/>
      <c r="S335" s="101"/>
      <c r="T335" s="109">
        <f t="shared" si="190"/>
        <v>3000</v>
      </c>
      <c r="U335" s="110">
        <f t="shared" si="191"/>
        <v>1285</v>
      </c>
      <c r="V335" s="111">
        <f t="shared" si="192"/>
        <v>1715</v>
      </c>
      <c r="W335" s="96"/>
      <c r="X335" s="305" t="s">
        <v>390</v>
      </c>
    </row>
    <row r="336" spans="1:24" ht="21.6" thickBot="1">
      <c r="A336" s="377" t="s">
        <v>13</v>
      </c>
      <c r="B336" s="378"/>
      <c r="C336" s="379"/>
      <c r="D336" s="281">
        <f>SUM(D287:D335)</f>
        <v>0</v>
      </c>
      <c r="E336" s="281">
        <f t="shared" ref="E336:V336" si="193">SUM(E287:E335)</f>
        <v>44600</v>
      </c>
      <c r="F336" s="281">
        <f t="shared" si="193"/>
        <v>494200</v>
      </c>
      <c r="G336" s="281">
        <f t="shared" si="193"/>
        <v>23000</v>
      </c>
      <c r="H336" s="281">
        <f t="shared" si="193"/>
        <v>3000</v>
      </c>
      <c r="I336" s="281">
        <f t="shared" si="193"/>
        <v>0</v>
      </c>
      <c r="J336" s="281">
        <f t="shared" si="193"/>
        <v>11535</v>
      </c>
      <c r="K336" s="281">
        <f t="shared" si="193"/>
        <v>175227</v>
      </c>
      <c r="L336" s="281">
        <f t="shared" si="193"/>
        <v>12959</v>
      </c>
      <c r="M336" s="281">
        <f t="shared" si="193"/>
        <v>5000</v>
      </c>
      <c r="N336" s="281">
        <f t="shared" si="193"/>
        <v>0</v>
      </c>
      <c r="O336" s="281">
        <f t="shared" si="193"/>
        <v>0</v>
      </c>
      <c r="P336" s="281">
        <f t="shared" si="193"/>
        <v>453106</v>
      </c>
      <c r="Q336" s="281">
        <f t="shared" si="193"/>
        <v>336522</v>
      </c>
      <c r="R336" s="281">
        <f t="shared" si="193"/>
        <v>0</v>
      </c>
      <c r="S336" s="281">
        <f t="shared" si="193"/>
        <v>0</v>
      </c>
      <c r="T336" s="281">
        <f>SUM(T287:T335)</f>
        <v>789628</v>
      </c>
      <c r="U336" s="281">
        <f t="shared" si="193"/>
        <v>769521</v>
      </c>
      <c r="V336" s="281">
        <f t="shared" si="193"/>
        <v>20107</v>
      </c>
      <c r="W336" s="282"/>
      <c r="X336" s="302"/>
    </row>
    <row r="337" spans="1:24" ht="21.6" thickBot="1">
      <c r="A337" s="267"/>
      <c r="B337" s="15"/>
      <c r="C337" s="268"/>
      <c r="D337" s="269"/>
      <c r="E337" s="269"/>
      <c r="F337" s="269"/>
      <c r="G337" s="269"/>
      <c r="H337" s="269"/>
      <c r="I337" s="269"/>
      <c r="J337" s="269"/>
      <c r="K337" s="270"/>
      <c r="L337" s="269"/>
      <c r="M337" s="270"/>
      <c r="N337" s="269"/>
      <c r="O337" s="269"/>
      <c r="P337" s="270"/>
      <c r="Q337" s="270"/>
      <c r="R337" s="270"/>
      <c r="S337" s="270"/>
      <c r="T337" s="271"/>
      <c r="U337" s="272"/>
      <c r="V337" s="273"/>
      <c r="W337" s="233"/>
      <c r="X337" s="274"/>
    </row>
    <row r="338" spans="1:24" ht="24">
      <c r="A338" s="423" t="s">
        <v>21</v>
      </c>
      <c r="B338" s="424"/>
      <c r="C338" s="425"/>
      <c r="D338" s="143"/>
      <c r="E338" s="143"/>
      <c r="F338" s="143"/>
      <c r="G338" s="143"/>
      <c r="H338" s="143"/>
      <c r="I338" s="143"/>
      <c r="J338" s="143"/>
      <c r="K338" s="144"/>
      <c r="L338" s="143"/>
      <c r="M338" s="144"/>
      <c r="N338" s="143"/>
      <c r="O338" s="143"/>
      <c r="P338" s="144"/>
      <c r="Q338" s="144"/>
      <c r="R338" s="144"/>
      <c r="S338" s="144"/>
      <c r="T338" s="145"/>
      <c r="U338" s="146"/>
      <c r="V338" s="147"/>
      <c r="W338" s="148"/>
      <c r="X338" s="149"/>
    </row>
    <row r="339" spans="1:24">
      <c r="A339" s="368" t="s">
        <v>318</v>
      </c>
      <c r="B339" s="369"/>
      <c r="C339" s="370"/>
      <c r="D339" s="100"/>
      <c r="E339" s="100"/>
      <c r="F339" s="100"/>
      <c r="G339" s="100"/>
      <c r="H339" s="100"/>
      <c r="I339" s="100"/>
      <c r="J339" s="100"/>
      <c r="K339" s="101"/>
      <c r="L339" s="100"/>
      <c r="M339" s="101"/>
      <c r="N339" s="100"/>
      <c r="O339" s="100"/>
      <c r="P339" s="101"/>
      <c r="Q339" s="101"/>
      <c r="R339" s="101"/>
      <c r="S339" s="101"/>
      <c r="T339" s="109"/>
      <c r="U339" s="110">
        <f t="shared" ref="U339:U373" si="194">D339+E339+F339+G339+H339+I339+J339+K339+L339+M339+N339+O339</f>
        <v>0</v>
      </c>
      <c r="V339" s="111">
        <f t="shared" ref="V339:V373" si="195">T339-U339</f>
        <v>0</v>
      </c>
      <c r="W339" s="96"/>
      <c r="X339" s="95"/>
    </row>
    <row r="340" spans="1:24">
      <c r="A340" s="257">
        <v>1</v>
      </c>
      <c r="B340" s="252"/>
      <c r="C340" s="113" t="s">
        <v>319</v>
      </c>
      <c r="D340" s="100"/>
      <c r="E340" s="100"/>
      <c r="F340" s="100"/>
      <c r="G340" s="100">
        <v>17900</v>
      </c>
      <c r="H340" s="100"/>
      <c r="I340" s="100"/>
      <c r="J340" s="100"/>
      <c r="K340" s="101"/>
      <c r="L340" s="100"/>
      <c r="M340" s="101"/>
      <c r="N340" s="100"/>
      <c r="O340" s="100"/>
      <c r="P340" s="101">
        <v>17900</v>
      </c>
      <c r="Q340" s="101"/>
      <c r="R340" s="101"/>
      <c r="S340" s="101"/>
      <c r="T340" s="109">
        <f t="shared" ref="T340:T373" si="196">P340+Q340+R340+S340</f>
        <v>17900</v>
      </c>
      <c r="U340" s="110">
        <f t="shared" si="194"/>
        <v>17900</v>
      </c>
      <c r="V340" s="111">
        <f t="shared" si="195"/>
        <v>0</v>
      </c>
      <c r="W340" s="96"/>
      <c r="X340" s="95" t="s">
        <v>375</v>
      </c>
    </row>
    <row r="341" spans="1:24">
      <c r="A341" s="257">
        <v>2</v>
      </c>
      <c r="B341" s="97"/>
      <c r="C341" s="251" t="s">
        <v>320</v>
      </c>
      <c r="D341" s="100"/>
      <c r="E341" s="100"/>
      <c r="F341" s="100">
        <v>4700</v>
      </c>
      <c r="G341" s="100"/>
      <c r="H341" s="100"/>
      <c r="I341" s="100"/>
      <c r="J341" s="100"/>
      <c r="K341" s="101"/>
      <c r="L341" s="100"/>
      <c r="M341" s="101"/>
      <c r="N341" s="100"/>
      <c r="O341" s="100"/>
      <c r="P341" s="101">
        <v>300000</v>
      </c>
      <c r="Q341" s="101"/>
      <c r="R341" s="101"/>
      <c r="S341" s="101"/>
      <c r="T341" s="109">
        <f t="shared" si="196"/>
        <v>300000</v>
      </c>
      <c r="U341" s="110">
        <f t="shared" si="194"/>
        <v>4700</v>
      </c>
      <c r="V341" s="111">
        <f t="shared" si="195"/>
        <v>295300</v>
      </c>
      <c r="W341" s="96"/>
      <c r="X341" s="95" t="s">
        <v>376</v>
      </c>
    </row>
    <row r="342" spans="1:24">
      <c r="A342" s="368" t="s">
        <v>321</v>
      </c>
      <c r="B342" s="369"/>
      <c r="C342" s="370"/>
      <c r="D342" s="100"/>
      <c r="E342" s="100"/>
      <c r="F342" s="100"/>
      <c r="G342" s="100"/>
      <c r="H342" s="100"/>
      <c r="I342" s="100"/>
      <c r="J342" s="100"/>
      <c r="K342" s="101"/>
      <c r="L342" s="100"/>
      <c r="M342" s="101"/>
      <c r="N342" s="100"/>
      <c r="O342" s="100"/>
      <c r="P342" s="101"/>
      <c r="Q342" s="101"/>
      <c r="R342" s="101"/>
      <c r="S342" s="101"/>
      <c r="T342" s="109">
        <f t="shared" si="196"/>
        <v>0</v>
      </c>
      <c r="U342" s="110">
        <f t="shared" si="194"/>
        <v>0</v>
      </c>
      <c r="V342" s="111">
        <f t="shared" si="195"/>
        <v>0</v>
      </c>
      <c r="W342" s="96"/>
      <c r="X342" s="95"/>
    </row>
    <row r="343" spans="1:24">
      <c r="A343" s="257">
        <v>1</v>
      </c>
      <c r="B343" s="97"/>
      <c r="C343" s="251" t="s">
        <v>322</v>
      </c>
      <c r="D343" s="100"/>
      <c r="E343" s="100"/>
      <c r="F343" s="100"/>
      <c r="G343" s="100"/>
      <c r="H343" s="100">
        <v>16698</v>
      </c>
      <c r="I343" s="100"/>
      <c r="J343" s="100"/>
      <c r="K343" s="101"/>
      <c r="L343" s="100"/>
      <c r="M343" s="101"/>
      <c r="N343" s="100"/>
      <c r="O343" s="100"/>
      <c r="P343" s="101">
        <v>16698</v>
      </c>
      <c r="Q343" s="101"/>
      <c r="R343" s="101"/>
      <c r="S343" s="101"/>
      <c r="T343" s="109">
        <f t="shared" si="196"/>
        <v>16698</v>
      </c>
      <c r="U343" s="110">
        <f t="shared" si="194"/>
        <v>16698</v>
      </c>
      <c r="V343" s="111">
        <f t="shared" si="195"/>
        <v>0</v>
      </c>
      <c r="W343" s="96"/>
      <c r="X343" s="95" t="s">
        <v>377</v>
      </c>
    </row>
    <row r="344" spans="1:24" ht="84">
      <c r="A344" s="257">
        <v>2</v>
      </c>
      <c r="B344" s="132"/>
      <c r="C344" s="113" t="s">
        <v>323</v>
      </c>
      <c r="D344" s="100"/>
      <c r="E344" s="100">
        <v>4870</v>
      </c>
      <c r="F344" s="100"/>
      <c r="G344" s="100"/>
      <c r="H344" s="100"/>
      <c r="I344" s="100"/>
      <c r="J344" s="100"/>
      <c r="K344" s="101"/>
      <c r="L344" s="100"/>
      <c r="M344" s="101"/>
      <c r="N344" s="100"/>
      <c r="O344" s="100"/>
      <c r="P344" s="101">
        <v>4870</v>
      </c>
      <c r="Q344" s="101"/>
      <c r="R344" s="101"/>
      <c r="S344" s="101"/>
      <c r="T344" s="109">
        <f t="shared" si="196"/>
        <v>4870</v>
      </c>
      <c r="U344" s="110">
        <f t="shared" si="194"/>
        <v>4870</v>
      </c>
      <c r="V344" s="111">
        <f t="shared" si="195"/>
        <v>0</v>
      </c>
      <c r="W344" s="96"/>
      <c r="X344" s="95" t="s">
        <v>377</v>
      </c>
    </row>
    <row r="345" spans="1:24" ht="42">
      <c r="A345" s="257">
        <v>3</v>
      </c>
      <c r="B345" s="107"/>
      <c r="C345" s="113" t="s">
        <v>324</v>
      </c>
      <c r="D345" s="100"/>
      <c r="E345" s="100">
        <v>20000</v>
      </c>
      <c r="F345" s="100"/>
      <c r="G345" s="100"/>
      <c r="H345" s="100"/>
      <c r="I345" s="100"/>
      <c r="J345" s="100"/>
      <c r="K345" s="101">
        <v>13415</v>
      </c>
      <c r="L345" s="100"/>
      <c r="M345" s="101"/>
      <c r="N345" s="100"/>
      <c r="O345" s="100"/>
      <c r="P345" s="101">
        <v>33415</v>
      </c>
      <c r="Q345" s="101"/>
      <c r="R345" s="101"/>
      <c r="S345" s="101"/>
      <c r="T345" s="109">
        <f>P345+Q345+R345+S345</f>
        <v>33415</v>
      </c>
      <c r="U345" s="110">
        <f t="shared" si="194"/>
        <v>33415</v>
      </c>
      <c r="V345" s="111">
        <f t="shared" si="195"/>
        <v>0</v>
      </c>
      <c r="W345" s="96"/>
      <c r="X345" s="95" t="s">
        <v>377</v>
      </c>
    </row>
    <row r="346" spans="1:24" ht="42">
      <c r="A346" s="257">
        <v>4</v>
      </c>
      <c r="B346" s="252"/>
      <c r="C346" s="113" t="s">
        <v>325</v>
      </c>
      <c r="D346" s="100"/>
      <c r="E346" s="100"/>
      <c r="F346" s="100"/>
      <c r="G346" s="100"/>
      <c r="H346" s="100">
        <v>4800</v>
      </c>
      <c r="I346" s="100"/>
      <c r="J346" s="100"/>
      <c r="K346" s="101"/>
      <c r="L346" s="100"/>
      <c r="M346" s="101"/>
      <c r="N346" s="100"/>
      <c r="O346" s="100"/>
      <c r="P346" s="101">
        <v>4800</v>
      </c>
      <c r="Q346" s="101"/>
      <c r="R346" s="101"/>
      <c r="S346" s="101"/>
      <c r="T346" s="109">
        <f t="shared" si="196"/>
        <v>4800</v>
      </c>
      <c r="U346" s="110">
        <f t="shared" si="194"/>
        <v>4800</v>
      </c>
      <c r="V346" s="111">
        <f t="shared" si="195"/>
        <v>0</v>
      </c>
      <c r="W346" s="96"/>
      <c r="X346" s="95" t="s">
        <v>377</v>
      </c>
    </row>
    <row r="347" spans="1:24">
      <c r="A347" s="257">
        <v>5</v>
      </c>
      <c r="B347" s="97"/>
      <c r="C347" s="108" t="s">
        <v>326</v>
      </c>
      <c r="D347" s="100"/>
      <c r="E347" s="100"/>
      <c r="F347" s="100"/>
      <c r="G347" s="100"/>
      <c r="H347" s="100"/>
      <c r="I347" s="100"/>
      <c r="J347" s="100"/>
      <c r="K347" s="101"/>
      <c r="L347" s="100"/>
      <c r="M347" s="101">
        <v>588</v>
      </c>
      <c r="N347" s="100"/>
      <c r="O347" s="100"/>
      <c r="P347" s="101">
        <v>807</v>
      </c>
      <c r="Q347" s="101"/>
      <c r="R347" s="101"/>
      <c r="S347" s="101"/>
      <c r="T347" s="109">
        <f t="shared" si="196"/>
        <v>807</v>
      </c>
      <c r="U347" s="110">
        <f t="shared" si="194"/>
        <v>588</v>
      </c>
      <c r="V347" s="111">
        <f t="shared" si="195"/>
        <v>219</v>
      </c>
      <c r="W347" s="96"/>
      <c r="X347" s="95" t="s">
        <v>377</v>
      </c>
    </row>
    <row r="348" spans="1:24" ht="63">
      <c r="A348" s="257">
        <v>6</v>
      </c>
      <c r="B348" s="252"/>
      <c r="C348" s="113" t="s">
        <v>327</v>
      </c>
      <c r="D348" s="100"/>
      <c r="E348" s="100"/>
      <c r="F348" s="100">
        <v>35000</v>
      </c>
      <c r="G348" s="100"/>
      <c r="H348" s="100"/>
      <c r="I348" s="100"/>
      <c r="J348" s="100"/>
      <c r="K348" s="101">
        <v>23197</v>
      </c>
      <c r="L348" s="100"/>
      <c r="M348" s="101"/>
      <c r="N348" s="100"/>
      <c r="O348" s="100"/>
      <c r="P348" s="101">
        <v>64914</v>
      </c>
      <c r="Q348" s="101"/>
      <c r="R348" s="101"/>
      <c r="S348" s="101"/>
      <c r="T348" s="109">
        <f t="shared" si="196"/>
        <v>64914</v>
      </c>
      <c r="U348" s="110">
        <f t="shared" si="194"/>
        <v>58197</v>
      </c>
      <c r="V348" s="111">
        <f t="shared" si="195"/>
        <v>6717</v>
      </c>
      <c r="W348" s="96"/>
      <c r="X348" s="95" t="s">
        <v>377</v>
      </c>
    </row>
    <row r="349" spans="1:24">
      <c r="A349" s="362" t="s">
        <v>328</v>
      </c>
      <c r="B349" s="366"/>
      <c r="C349" s="367"/>
      <c r="D349" s="100"/>
      <c r="E349" s="100"/>
      <c r="F349" s="100"/>
      <c r="G349" s="100"/>
      <c r="H349" s="100"/>
      <c r="I349" s="100"/>
      <c r="J349" s="100"/>
      <c r="K349" s="101"/>
      <c r="L349" s="100"/>
      <c r="M349" s="101"/>
      <c r="N349" s="100"/>
      <c r="O349" s="100"/>
      <c r="P349" s="101"/>
      <c r="Q349" s="101"/>
      <c r="R349" s="101"/>
      <c r="S349" s="101"/>
      <c r="T349" s="109">
        <f t="shared" si="196"/>
        <v>0</v>
      </c>
      <c r="U349" s="110">
        <f t="shared" si="194"/>
        <v>0</v>
      </c>
      <c r="V349" s="111">
        <f t="shared" si="195"/>
        <v>0</v>
      </c>
      <c r="W349" s="96"/>
      <c r="X349" s="95"/>
    </row>
    <row r="350" spans="1:24">
      <c r="A350" s="257">
        <v>1</v>
      </c>
      <c r="B350" s="254"/>
      <c r="C350" s="108" t="s">
        <v>329</v>
      </c>
      <c r="D350" s="100"/>
      <c r="E350" s="100">
        <v>14900</v>
      </c>
      <c r="F350" s="100"/>
      <c r="G350" s="100"/>
      <c r="H350" s="100"/>
      <c r="I350" s="100"/>
      <c r="J350" s="100"/>
      <c r="K350" s="101"/>
      <c r="L350" s="100"/>
      <c r="M350" s="101"/>
      <c r="N350" s="100"/>
      <c r="O350" s="100"/>
      <c r="P350" s="101">
        <v>14900</v>
      </c>
      <c r="Q350" s="101"/>
      <c r="R350" s="101"/>
      <c r="S350" s="101"/>
      <c r="T350" s="109">
        <f t="shared" si="196"/>
        <v>14900</v>
      </c>
      <c r="U350" s="110">
        <f t="shared" si="194"/>
        <v>14900</v>
      </c>
      <c r="V350" s="111">
        <f t="shared" si="195"/>
        <v>0</v>
      </c>
      <c r="W350" s="96"/>
      <c r="X350" s="95" t="s">
        <v>375</v>
      </c>
    </row>
    <row r="351" spans="1:24">
      <c r="A351" s="257">
        <v>2</v>
      </c>
      <c r="B351" s="97"/>
      <c r="C351" s="108" t="s">
        <v>330</v>
      </c>
      <c r="D351" s="100"/>
      <c r="E351" s="100"/>
      <c r="F351" s="100"/>
      <c r="G351" s="100"/>
      <c r="H351" s="100">
        <v>16200</v>
      </c>
      <c r="I351" s="100"/>
      <c r="J351" s="100"/>
      <c r="K351" s="101"/>
      <c r="L351" s="100"/>
      <c r="M351" s="101">
        <v>16210</v>
      </c>
      <c r="N351" s="100"/>
      <c r="O351" s="100"/>
      <c r="P351" s="101">
        <v>32410</v>
      </c>
      <c r="Q351" s="101"/>
      <c r="R351" s="101"/>
      <c r="S351" s="101"/>
      <c r="T351" s="109">
        <f t="shared" si="196"/>
        <v>32410</v>
      </c>
      <c r="U351" s="110">
        <f t="shared" si="194"/>
        <v>32410</v>
      </c>
      <c r="V351" s="111">
        <f t="shared" si="195"/>
        <v>0</v>
      </c>
      <c r="W351" s="96"/>
      <c r="X351" s="95" t="s">
        <v>375</v>
      </c>
    </row>
    <row r="352" spans="1:24">
      <c r="A352" s="256">
        <v>3</v>
      </c>
      <c r="B352" s="97"/>
      <c r="C352" s="108" t="s">
        <v>331</v>
      </c>
      <c r="D352" s="100"/>
      <c r="E352" s="100"/>
      <c r="F352" s="100">
        <v>10000</v>
      </c>
      <c r="G352" s="100"/>
      <c r="H352" s="100"/>
      <c r="I352" s="100"/>
      <c r="J352" s="100"/>
      <c r="K352" s="101">
        <v>10150</v>
      </c>
      <c r="L352" s="100"/>
      <c r="M352" s="101"/>
      <c r="N352" s="100"/>
      <c r="O352" s="100"/>
      <c r="P352" s="101">
        <v>20150</v>
      </c>
      <c r="Q352" s="101"/>
      <c r="R352" s="101"/>
      <c r="S352" s="101"/>
      <c r="T352" s="109">
        <f t="shared" si="196"/>
        <v>20150</v>
      </c>
      <c r="U352" s="110">
        <f t="shared" si="194"/>
        <v>20150</v>
      </c>
      <c r="V352" s="111">
        <f t="shared" si="195"/>
        <v>0</v>
      </c>
      <c r="W352" s="96"/>
      <c r="X352" s="95" t="s">
        <v>375</v>
      </c>
    </row>
    <row r="353" spans="1:24">
      <c r="A353" s="257">
        <v>4</v>
      </c>
      <c r="B353" s="97"/>
      <c r="C353" s="108" t="s">
        <v>332</v>
      </c>
      <c r="D353" s="100"/>
      <c r="E353" s="100"/>
      <c r="F353" s="100"/>
      <c r="G353" s="100"/>
      <c r="H353" s="100"/>
      <c r="I353" s="100"/>
      <c r="J353" s="100">
        <v>3220</v>
      </c>
      <c r="K353" s="101"/>
      <c r="L353" s="100"/>
      <c r="M353" s="101"/>
      <c r="N353" s="100"/>
      <c r="O353" s="100"/>
      <c r="P353" s="101">
        <v>3220</v>
      </c>
      <c r="Q353" s="101"/>
      <c r="R353" s="101"/>
      <c r="S353" s="101"/>
      <c r="T353" s="109">
        <f t="shared" si="196"/>
        <v>3220</v>
      </c>
      <c r="U353" s="110">
        <f t="shared" si="194"/>
        <v>3220</v>
      </c>
      <c r="V353" s="111">
        <f t="shared" si="195"/>
        <v>0</v>
      </c>
      <c r="W353" s="96"/>
      <c r="X353" s="95" t="s">
        <v>375</v>
      </c>
    </row>
    <row r="354" spans="1:24">
      <c r="A354" s="362" t="s">
        <v>333</v>
      </c>
      <c r="B354" s="363"/>
      <c r="C354" s="364"/>
      <c r="D354" s="100"/>
      <c r="E354" s="100"/>
      <c r="F354" s="100"/>
      <c r="G354" s="100"/>
      <c r="H354" s="100"/>
      <c r="I354" s="100"/>
      <c r="J354" s="100"/>
      <c r="K354" s="101"/>
      <c r="L354" s="100"/>
      <c r="M354" s="101"/>
      <c r="N354" s="100"/>
      <c r="O354" s="100"/>
      <c r="P354" s="101"/>
      <c r="Q354" s="101"/>
      <c r="R354" s="101"/>
      <c r="S354" s="101"/>
      <c r="T354" s="109">
        <f t="shared" si="196"/>
        <v>0</v>
      </c>
      <c r="U354" s="110">
        <f t="shared" si="194"/>
        <v>0</v>
      </c>
      <c r="V354" s="111">
        <f t="shared" si="195"/>
        <v>0</v>
      </c>
      <c r="W354" s="96"/>
      <c r="X354" s="95"/>
    </row>
    <row r="355" spans="1:24">
      <c r="A355" s="256">
        <v>1</v>
      </c>
      <c r="B355" s="97"/>
      <c r="C355" s="108" t="s">
        <v>334</v>
      </c>
      <c r="D355" s="100"/>
      <c r="E355" s="100"/>
      <c r="F355" s="100"/>
      <c r="G355" s="100">
        <v>21420</v>
      </c>
      <c r="H355" s="100"/>
      <c r="I355" s="100"/>
      <c r="J355" s="100"/>
      <c r="K355" s="101"/>
      <c r="L355" s="100"/>
      <c r="M355" s="101"/>
      <c r="N355" s="100"/>
      <c r="O355" s="100"/>
      <c r="P355" s="101">
        <v>21420</v>
      </c>
      <c r="Q355" s="101"/>
      <c r="R355" s="101"/>
      <c r="S355" s="101"/>
      <c r="T355" s="109">
        <f t="shared" si="196"/>
        <v>21420</v>
      </c>
      <c r="U355" s="110">
        <f t="shared" si="194"/>
        <v>21420</v>
      </c>
      <c r="V355" s="111">
        <f t="shared" si="195"/>
        <v>0</v>
      </c>
      <c r="W355" s="96"/>
      <c r="X355" s="95" t="s">
        <v>377</v>
      </c>
    </row>
    <row r="356" spans="1:24">
      <c r="A356" s="255">
        <v>2</v>
      </c>
      <c r="B356" s="97"/>
      <c r="C356" s="108" t="s">
        <v>335</v>
      </c>
      <c r="D356" s="100"/>
      <c r="E356" s="100">
        <v>10023</v>
      </c>
      <c r="F356" s="100"/>
      <c r="G356" s="100"/>
      <c r="H356" s="100"/>
      <c r="I356" s="100"/>
      <c r="J356" s="100">
        <v>9000</v>
      </c>
      <c r="K356" s="101"/>
      <c r="L356" s="100"/>
      <c r="M356" s="101"/>
      <c r="N356" s="100"/>
      <c r="O356" s="100"/>
      <c r="P356" s="101">
        <v>19023</v>
      </c>
      <c r="Q356" s="101"/>
      <c r="R356" s="101"/>
      <c r="S356" s="101"/>
      <c r="T356" s="109">
        <f t="shared" si="196"/>
        <v>19023</v>
      </c>
      <c r="U356" s="110">
        <f t="shared" si="194"/>
        <v>19023</v>
      </c>
      <c r="V356" s="111">
        <f t="shared" si="195"/>
        <v>0</v>
      </c>
      <c r="W356" s="96"/>
      <c r="X356" s="95" t="s">
        <v>378</v>
      </c>
    </row>
    <row r="357" spans="1:24">
      <c r="A357" s="255">
        <v>3</v>
      </c>
      <c r="B357" s="97"/>
      <c r="C357" s="108" t="s">
        <v>336</v>
      </c>
      <c r="D357" s="100"/>
      <c r="E357" s="100">
        <v>50000</v>
      </c>
      <c r="F357" s="100"/>
      <c r="G357" s="100"/>
      <c r="H357" s="100"/>
      <c r="I357" s="100"/>
      <c r="J357" s="100">
        <v>58956</v>
      </c>
      <c r="K357" s="101"/>
      <c r="L357" s="100"/>
      <c r="M357" s="101"/>
      <c r="N357" s="100"/>
      <c r="O357" s="100"/>
      <c r="P357" s="101">
        <v>108956</v>
      </c>
      <c r="Q357" s="101"/>
      <c r="R357" s="101"/>
      <c r="S357" s="101"/>
      <c r="T357" s="109">
        <f t="shared" si="196"/>
        <v>108956</v>
      </c>
      <c r="U357" s="110">
        <f t="shared" si="194"/>
        <v>108956</v>
      </c>
      <c r="V357" s="111">
        <f t="shared" si="195"/>
        <v>0</v>
      </c>
      <c r="W357" s="96"/>
      <c r="X357" s="95" t="s">
        <v>375</v>
      </c>
    </row>
    <row r="358" spans="1:24">
      <c r="A358" s="256">
        <v>4</v>
      </c>
      <c r="B358" s="97"/>
      <c r="C358" s="108" t="s">
        <v>337</v>
      </c>
      <c r="D358" s="100"/>
      <c r="E358" s="100"/>
      <c r="F358" s="100"/>
      <c r="G358" s="100"/>
      <c r="H358" s="100"/>
      <c r="I358" s="100"/>
      <c r="J358" s="100"/>
      <c r="K358" s="101"/>
      <c r="L358" s="100">
        <v>2487</v>
      </c>
      <c r="M358" s="101"/>
      <c r="N358" s="100"/>
      <c r="O358" s="100"/>
      <c r="P358" s="101">
        <v>2487</v>
      </c>
      <c r="Q358" s="101"/>
      <c r="R358" s="101"/>
      <c r="S358" s="101"/>
      <c r="T358" s="109">
        <f t="shared" si="196"/>
        <v>2487</v>
      </c>
      <c r="U358" s="110">
        <f t="shared" si="194"/>
        <v>2487</v>
      </c>
      <c r="V358" s="111">
        <f t="shared" si="195"/>
        <v>0</v>
      </c>
      <c r="W358" s="96"/>
      <c r="X358" s="95" t="s">
        <v>378</v>
      </c>
    </row>
    <row r="359" spans="1:24">
      <c r="A359" s="368" t="s">
        <v>338</v>
      </c>
      <c r="B359" s="369"/>
      <c r="C359" s="370"/>
      <c r="D359" s="100"/>
      <c r="E359" s="100"/>
      <c r="F359" s="100"/>
      <c r="G359" s="100"/>
      <c r="H359" s="100"/>
      <c r="I359" s="100"/>
      <c r="J359" s="100"/>
      <c r="K359" s="101"/>
      <c r="L359" s="100"/>
      <c r="M359" s="101"/>
      <c r="N359" s="100"/>
      <c r="O359" s="100"/>
      <c r="P359" s="101"/>
      <c r="Q359" s="101"/>
      <c r="R359" s="101"/>
      <c r="S359" s="101"/>
      <c r="T359" s="109">
        <f t="shared" si="196"/>
        <v>0</v>
      </c>
      <c r="U359" s="110">
        <f t="shared" si="194"/>
        <v>0</v>
      </c>
      <c r="V359" s="111">
        <f t="shared" si="195"/>
        <v>0</v>
      </c>
      <c r="W359" s="96"/>
      <c r="X359" s="95"/>
    </row>
    <row r="360" spans="1:24">
      <c r="A360" s="257">
        <v>1</v>
      </c>
      <c r="B360" s="97"/>
      <c r="C360" s="108" t="s">
        <v>339</v>
      </c>
      <c r="D360" s="100"/>
      <c r="E360" s="100"/>
      <c r="F360" s="100"/>
      <c r="G360" s="100">
        <v>37000</v>
      </c>
      <c r="H360" s="100"/>
      <c r="I360" s="100"/>
      <c r="J360" s="100"/>
      <c r="K360" s="101"/>
      <c r="L360" s="100">
        <v>30994</v>
      </c>
      <c r="M360" s="101"/>
      <c r="N360" s="100"/>
      <c r="O360" s="100"/>
      <c r="P360" s="101">
        <v>67994</v>
      </c>
      <c r="Q360" s="101"/>
      <c r="R360" s="101"/>
      <c r="S360" s="101"/>
      <c r="T360" s="109">
        <f t="shared" si="196"/>
        <v>67994</v>
      </c>
      <c r="U360" s="110">
        <f t="shared" si="194"/>
        <v>67994</v>
      </c>
      <c r="V360" s="111">
        <f t="shared" si="195"/>
        <v>0</v>
      </c>
      <c r="W360" s="96"/>
      <c r="X360" s="95" t="s">
        <v>379</v>
      </c>
    </row>
    <row r="361" spans="1:24">
      <c r="A361" s="256">
        <v>2</v>
      </c>
      <c r="B361" s="97"/>
      <c r="C361" s="108" t="s">
        <v>340</v>
      </c>
      <c r="D361" s="100"/>
      <c r="E361" s="100">
        <v>20000</v>
      </c>
      <c r="F361" s="100"/>
      <c r="G361" s="100"/>
      <c r="H361" s="100"/>
      <c r="I361" s="100"/>
      <c r="J361" s="100"/>
      <c r="K361" s="101"/>
      <c r="L361" s="100">
        <v>17550</v>
      </c>
      <c r="M361" s="101"/>
      <c r="N361" s="100"/>
      <c r="O361" s="100"/>
      <c r="P361" s="101">
        <v>37550</v>
      </c>
      <c r="Q361" s="101"/>
      <c r="R361" s="101"/>
      <c r="S361" s="101"/>
      <c r="T361" s="109">
        <f t="shared" si="196"/>
        <v>37550</v>
      </c>
      <c r="U361" s="110">
        <f t="shared" si="194"/>
        <v>37550</v>
      </c>
      <c r="V361" s="111">
        <f t="shared" si="195"/>
        <v>0</v>
      </c>
      <c r="W361" s="96"/>
      <c r="X361" s="95" t="s">
        <v>379</v>
      </c>
    </row>
    <row r="362" spans="1:24">
      <c r="A362" s="257">
        <v>3</v>
      </c>
      <c r="B362" s="97"/>
      <c r="C362" s="108" t="s">
        <v>341</v>
      </c>
      <c r="D362" s="100"/>
      <c r="E362" s="100"/>
      <c r="F362" s="100"/>
      <c r="G362" s="100"/>
      <c r="H362" s="100">
        <v>21000</v>
      </c>
      <c r="I362" s="100"/>
      <c r="J362" s="100"/>
      <c r="K362" s="101"/>
      <c r="L362" s="100"/>
      <c r="M362" s="101">
        <v>21000</v>
      </c>
      <c r="N362" s="100"/>
      <c r="O362" s="100"/>
      <c r="P362" s="101">
        <v>42000</v>
      </c>
      <c r="Q362" s="101"/>
      <c r="R362" s="101"/>
      <c r="S362" s="101"/>
      <c r="T362" s="109">
        <f t="shared" si="196"/>
        <v>42000</v>
      </c>
      <c r="U362" s="110">
        <f t="shared" si="194"/>
        <v>42000</v>
      </c>
      <c r="V362" s="111">
        <f t="shared" si="195"/>
        <v>0</v>
      </c>
      <c r="W362" s="96"/>
      <c r="X362" s="95" t="s">
        <v>379</v>
      </c>
    </row>
    <row r="363" spans="1:24">
      <c r="A363" s="257">
        <v>4</v>
      </c>
      <c r="B363" s="97"/>
      <c r="C363" s="108" t="s">
        <v>342</v>
      </c>
      <c r="D363" s="100"/>
      <c r="E363" s="100"/>
      <c r="F363" s="100"/>
      <c r="G363" s="100"/>
      <c r="H363" s="100"/>
      <c r="I363" s="100"/>
      <c r="J363" s="100"/>
      <c r="K363" s="101"/>
      <c r="L363" s="100"/>
      <c r="M363" s="101"/>
      <c r="N363" s="100"/>
      <c r="O363" s="100"/>
      <c r="P363" s="101">
        <v>44900</v>
      </c>
      <c r="Q363" s="101"/>
      <c r="R363" s="101"/>
      <c r="S363" s="101"/>
      <c r="T363" s="109">
        <f t="shared" si="196"/>
        <v>44900</v>
      </c>
      <c r="U363" s="110">
        <f t="shared" si="194"/>
        <v>0</v>
      </c>
      <c r="V363" s="111">
        <f t="shared" si="195"/>
        <v>44900</v>
      </c>
      <c r="W363" s="96"/>
      <c r="X363" s="95" t="s">
        <v>379</v>
      </c>
    </row>
    <row r="364" spans="1:24">
      <c r="A364" s="256">
        <v>5</v>
      </c>
      <c r="B364" s="97"/>
      <c r="C364" s="108" t="s">
        <v>343</v>
      </c>
      <c r="D364" s="100"/>
      <c r="E364" s="100">
        <v>25000</v>
      </c>
      <c r="F364" s="100"/>
      <c r="G364" s="100"/>
      <c r="H364" s="100"/>
      <c r="I364" s="100"/>
      <c r="J364" s="100">
        <v>25000</v>
      </c>
      <c r="K364" s="101"/>
      <c r="L364" s="100"/>
      <c r="M364" s="101"/>
      <c r="N364" s="100"/>
      <c r="O364" s="100"/>
      <c r="P364" s="101">
        <v>50000</v>
      </c>
      <c r="Q364" s="101"/>
      <c r="R364" s="101"/>
      <c r="S364" s="101"/>
      <c r="T364" s="109">
        <f t="shared" si="196"/>
        <v>50000</v>
      </c>
      <c r="U364" s="275">
        <f t="shared" si="194"/>
        <v>50000</v>
      </c>
      <c r="V364" s="111">
        <f t="shared" si="195"/>
        <v>0</v>
      </c>
      <c r="W364" s="96"/>
      <c r="X364" s="95" t="s">
        <v>379</v>
      </c>
    </row>
    <row r="365" spans="1:24">
      <c r="A365" s="257">
        <v>6</v>
      </c>
      <c r="B365" s="97"/>
      <c r="C365" s="108" t="s">
        <v>344</v>
      </c>
      <c r="D365" s="100"/>
      <c r="E365" s="100">
        <v>100990</v>
      </c>
      <c r="F365" s="100"/>
      <c r="G365" s="100"/>
      <c r="H365" s="100"/>
      <c r="I365" s="100"/>
      <c r="J365" s="100">
        <v>100000</v>
      </c>
      <c r="K365" s="101"/>
      <c r="L365" s="100"/>
      <c r="M365" s="101"/>
      <c r="N365" s="100"/>
      <c r="O365" s="100"/>
      <c r="P365" s="101">
        <v>201060</v>
      </c>
      <c r="Q365" s="101"/>
      <c r="R365" s="101"/>
      <c r="S365" s="101"/>
      <c r="T365" s="109">
        <f t="shared" si="196"/>
        <v>201060</v>
      </c>
      <c r="U365" s="110">
        <f t="shared" si="194"/>
        <v>200990</v>
      </c>
      <c r="V365" s="111">
        <f t="shared" si="195"/>
        <v>70</v>
      </c>
      <c r="W365" s="96"/>
      <c r="X365" s="95" t="s">
        <v>379</v>
      </c>
    </row>
    <row r="366" spans="1:24">
      <c r="A366" s="257">
        <v>7</v>
      </c>
      <c r="B366" s="97"/>
      <c r="C366" s="108" t="s">
        <v>345</v>
      </c>
      <c r="D366" s="100"/>
      <c r="E366" s="100"/>
      <c r="F366" s="100">
        <v>16100</v>
      </c>
      <c r="G366" s="100"/>
      <c r="H366" s="100"/>
      <c r="I366" s="100"/>
      <c r="J366" s="100"/>
      <c r="K366" s="101">
        <v>16100</v>
      </c>
      <c r="L366" s="100"/>
      <c r="M366" s="101"/>
      <c r="N366" s="100"/>
      <c r="O366" s="100"/>
      <c r="P366" s="101">
        <v>32200</v>
      </c>
      <c r="Q366" s="101"/>
      <c r="R366" s="101"/>
      <c r="S366" s="101"/>
      <c r="T366" s="109">
        <f t="shared" si="196"/>
        <v>32200</v>
      </c>
      <c r="U366" s="110">
        <f t="shared" si="194"/>
        <v>32200</v>
      </c>
      <c r="V366" s="111">
        <f t="shared" si="195"/>
        <v>0</v>
      </c>
      <c r="W366" s="96"/>
      <c r="X366" s="95" t="s">
        <v>379</v>
      </c>
    </row>
    <row r="367" spans="1:24">
      <c r="A367" s="256">
        <v>8</v>
      </c>
      <c r="B367" s="97"/>
      <c r="C367" s="108" t="s">
        <v>346</v>
      </c>
      <c r="D367" s="100"/>
      <c r="E367" s="100"/>
      <c r="F367" s="276">
        <v>6271.5</v>
      </c>
      <c r="G367" s="100"/>
      <c r="H367" s="100"/>
      <c r="I367" s="100"/>
      <c r="J367" s="100"/>
      <c r="K367" s="101"/>
      <c r="L367" s="100"/>
      <c r="M367" s="101"/>
      <c r="N367" s="100"/>
      <c r="O367" s="100"/>
      <c r="P367" s="277">
        <v>6450</v>
      </c>
      <c r="Q367" s="101"/>
      <c r="R367" s="101"/>
      <c r="S367" s="101"/>
      <c r="T367" s="278">
        <f t="shared" si="196"/>
        <v>6450</v>
      </c>
      <c r="U367" s="279">
        <f t="shared" si="194"/>
        <v>6271.5</v>
      </c>
      <c r="V367" s="280">
        <f t="shared" si="195"/>
        <v>178.5</v>
      </c>
      <c r="W367" s="96"/>
      <c r="X367" s="95" t="s">
        <v>379</v>
      </c>
    </row>
    <row r="368" spans="1:24">
      <c r="A368" s="257">
        <v>0</v>
      </c>
      <c r="B368" s="97"/>
      <c r="C368" s="108" t="s">
        <v>347</v>
      </c>
      <c r="D368" s="100"/>
      <c r="E368" s="100">
        <v>12260</v>
      </c>
      <c r="F368" s="100"/>
      <c r="G368" s="100"/>
      <c r="H368" s="100"/>
      <c r="I368" s="100"/>
      <c r="J368" s="100"/>
      <c r="K368" s="101"/>
      <c r="L368" s="100"/>
      <c r="M368" s="101"/>
      <c r="N368" s="100"/>
      <c r="O368" s="100"/>
      <c r="P368" s="101">
        <v>12260</v>
      </c>
      <c r="Q368" s="101"/>
      <c r="R368" s="101"/>
      <c r="S368" s="101"/>
      <c r="T368" s="109">
        <f t="shared" si="196"/>
        <v>12260</v>
      </c>
      <c r="U368" s="110">
        <f t="shared" si="194"/>
        <v>12260</v>
      </c>
      <c r="V368" s="111">
        <f t="shared" si="195"/>
        <v>0</v>
      </c>
      <c r="W368" s="96"/>
      <c r="X368" s="95" t="s">
        <v>379</v>
      </c>
    </row>
    <row r="369" spans="1:24">
      <c r="A369" s="257">
        <v>10</v>
      </c>
      <c r="B369" s="97"/>
      <c r="C369" s="108" t="s">
        <v>348</v>
      </c>
      <c r="D369" s="100"/>
      <c r="E369" s="100"/>
      <c r="F369" s="100"/>
      <c r="G369" s="100"/>
      <c r="H369" s="100">
        <v>100000</v>
      </c>
      <c r="I369" s="100"/>
      <c r="J369" s="100"/>
      <c r="K369" s="101"/>
      <c r="L369" s="100"/>
      <c r="M369" s="101">
        <v>87000</v>
      </c>
      <c r="N369" s="100"/>
      <c r="O369" s="100"/>
      <c r="P369" s="101">
        <v>187000</v>
      </c>
      <c r="Q369" s="101"/>
      <c r="R369" s="101"/>
      <c r="S369" s="101"/>
      <c r="T369" s="109">
        <f t="shared" si="196"/>
        <v>187000</v>
      </c>
      <c r="U369" s="110">
        <f t="shared" si="194"/>
        <v>187000</v>
      </c>
      <c r="V369" s="111">
        <f t="shared" si="195"/>
        <v>0</v>
      </c>
      <c r="W369" s="96"/>
      <c r="X369" s="95" t="s">
        <v>379</v>
      </c>
    </row>
    <row r="370" spans="1:24">
      <c r="A370" s="371" t="s">
        <v>349</v>
      </c>
      <c r="B370" s="371"/>
      <c r="C370" s="372"/>
      <c r="D370" s="100"/>
      <c r="E370" s="100"/>
      <c r="F370" s="100"/>
      <c r="G370" s="100"/>
      <c r="H370" s="100"/>
      <c r="I370" s="100"/>
      <c r="J370" s="100"/>
      <c r="K370" s="101"/>
      <c r="L370" s="100"/>
      <c r="M370" s="101"/>
      <c r="N370" s="100"/>
      <c r="O370" s="100"/>
      <c r="P370" s="101"/>
      <c r="Q370" s="101"/>
      <c r="R370" s="101"/>
      <c r="S370" s="101"/>
      <c r="T370" s="109">
        <f t="shared" si="196"/>
        <v>0</v>
      </c>
      <c r="U370" s="110">
        <f t="shared" si="194"/>
        <v>0</v>
      </c>
      <c r="V370" s="111">
        <f t="shared" si="195"/>
        <v>0</v>
      </c>
      <c r="W370" s="96"/>
      <c r="X370" s="95"/>
    </row>
    <row r="371" spans="1:24" ht="47.4">
      <c r="A371" s="256">
        <v>1</v>
      </c>
      <c r="B371" s="97"/>
      <c r="C371" s="259" t="s">
        <v>350</v>
      </c>
      <c r="D371" s="100"/>
      <c r="E371" s="100"/>
      <c r="F371" s="100">
        <v>22609</v>
      </c>
      <c r="G371" s="100"/>
      <c r="H371" s="100"/>
      <c r="I371" s="100"/>
      <c r="J371" s="100"/>
      <c r="K371" s="101"/>
      <c r="L371" s="100"/>
      <c r="M371" s="101"/>
      <c r="N371" s="100"/>
      <c r="O371" s="100"/>
      <c r="P371" s="101">
        <v>22609</v>
      </c>
      <c r="Q371" s="101"/>
      <c r="R371" s="101"/>
      <c r="S371" s="101"/>
      <c r="T371" s="109">
        <f t="shared" si="196"/>
        <v>22609</v>
      </c>
      <c r="U371" s="110">
        <f t="shared" si="194"/>
        <v>22609</v>
      </c>
      <c r="V371" s="111">
        <f t="shared" si="195"/>
        <v>0</v>
      </c>
      <c r="W371" s="96"/>
      <c r="X371" s="95" t="s">
        <v>378</v>
      </c>
    </row>
    <row r="372" spans="1:24" ht="47.4">
      <c r="A372" s="257">
        <v>2</v>
      </c>
      <c r="B372" s="97"/>
      <c r="C372" s="258" t="s">
        <v>351</v>
      </c>
      <c r="D372" s="100"/>
      <c r="E372" s="100">
        <v>4330</v>
      </c>
      <c r="F372" s="100"/>
      <c r="G372" s="100"/>
      <c r="H372" s="100"/>
      <c r="I372" s="100"/>
      <c r="J372" s="100">
        <v>4000</v>
      </c>
      <c r="K372" s="101"/>
      <c r="L372" s="100"/>
      <c r="M372" s="101"/>
      <c r="N372" s="100"/>
      <c r="O372" s="100"/>
      <c r="P372" s="101">
        <v>8330</v>
      </c>
      <c r="Q372" s="101"/>
      <c r="R372" s="101"/>
      <c r="S372" s="101"/>
      <c r="T372" s="109">
        <f t="shared" si="196"/>
        <v>8330</v>
      </c>
      <c r="U372" s="110">
        <f t="shared" si="194"/>
        <v>8330</v>
      </c>
      <c r="V372" s="111">
        <f t="shared" si="195"/>
        <v>0</v>
      </c>
      <c r="W372" s="96"/>
      <c r="X372" s="95" t="s">
        <v>381</v>
      </c>
    </row>
    <row r="373" spans="1:24">
      <c r="A373" s="257">
        <v>3</v>
      </c>
      <c r="B373" s="97"/>
      <c r="C373" s="260" t="s">
        <v>352</v>
      </c>
      <c r="D373" s="100"/>
      <c r="E373" s="100"/>
      <c r="F373" s="100"/>
      <c r="G373" s="100"/>
      <c r="H373" s="100"/>
      <c r="I373" s="100"/>
      <c r="J373" s="100"/>
      <c r="K373" s="101"/>
      <c r="L373" s="100"/>
      <c r="M373" s="101"/>
      <c r="N373" s="100"/>
      <c r="O373" s="100"/>
      <c r="P373" s="101">
        <v>8700</v>
      </c>
      <c r="Q373" s="101"/>
      <c r="R373" s="101"/>
      <c r="S373" s="101"/>
      <c r="T373" s="109">
        <f t="shared" si="196"/>
        <v>8700</v>
      </c>
      <c r="U373" s="110">
        <f t="shared" si="194"/>
        <v>0</v>
      </c>
      <c r="V373" s="111">
        <f t="shared" si="195"/>
        <v>8700</v>
      </c>
      <c r="W373" s="96"/>
      <c r="X373" s="305" t="s">
        <v>380</v>
      </c>
    </row>
    <row r="374" spans="1:24" ht="21.6" thickBot="1">
      <c r="A374" s="373" t="s">
        <v>13</v>
      </c>
      <c r="B374" s="374"/>
      <c r="C374" s="375"/>
      <c r="D374" s="281">
        <f>SUM(D339:D373)</f>
        <v>0</v>
      </c>
      <c r="E374" s="281">
        <f t="shared" ref="E374:V374" si="197">SUM(E339:E373)</f>
        <v>262373</v>
      </c>
      <c r="F374" s="281">
        <f t="shared" si="197"/>
        <v>94680.5</v>
      </c>
      <c r="G374" s="281">
        <f t="shared" si="197"/>
        <v>76320</v>
      </c>
      <c r="H374" s="281">
        <f t="shared" si="197"/>
        <v>158698</v>
      </c>
      <c r="I374" s="281">
        <f t="shared" si="197"/>
        <v>0</v>
      </c>
      <c r="J374" s="281">
        <f t="shared" si="197"/>
        <v>200176</v>
      </c>
      <c r="K374" s="281">
        <f t="shared" si="197"/>
        <v>62862</v>
      </c>
      <c r="L374" s="281">
        <f t="shared" si="197"/>
        <v>51031</v>
      </c>
      <c r="M374" s="281">
        <f t="shared" si="197"/>
        <v>124798</v>
      </c>
      <c r="N374" s="281">
        <f t="shared" si="197"/>
        <v>0</v>
      </c>
      <c r="O374" s="281">
        <f t="shared" si="197"/>
        <v>0</v>
      </c>
      <c r="P374" s="281">
        <f t="shared" si="197"/>
        <v>1387023</v>
      </c>
      <c r="Q374" s="281">
        <f t="shared" si="197"/>
        <v>0</v>
      </c>
      <c r="R374" s="281">
        <f t="shared" si="197"/>
        <v>0</v>
      </c>
      <c r="S374" s="281">
        <f t="shared" si="197"/>
        <v>0</v>
      </c>
      <c r="T374" s="281">
        <f t="shared" si="197"/>
        <v>1387023</v>
      </c>
      <c r="U374" s="281">
        <f t="shared" si="197"/>
        <v>1030938.5</v>
      </c>
      <c r="V374" s="281">
        <f t="shared" si="197"/>
        <v>356084.5</v>
      </c>
      <c r="W374" s="282"/>
      <c r="X374" s="283"/>
    </row>
    <row r="375" spans="1:24" ht="21.6" thickBot="1">
      <c r="A375" s="284"/>
      <c r="B375" s="285"/>
      <c r="C375" s="286"/>
      <c r="D375" s="269"/>
      <c r="E375" s="269"/>
      <c r="F375" s="269"/>
      <c r="G375" s="269"/>
      <c r="H375" s="269"/>
      <c r="I375" s="269"/>
      <c r="J375" s="269"/>
      <c r="K375" s="270"/>
      <c r="L375" s="269"/>
      <c r="M375" s="270"/>
      <c r="N375" s="269"/>
      <c r="O375" s="269"/>
      <c r="P375" s="270"/>
      <c r="Q375" s="270"/>
      <c r="R375" s="270"/>
      <c r="S375" s="270"/>
      <c r="T375" s="271"/>
      <c r="U375" s="272"/>
      <c r="V375" s="273"/>
      <c r="W375" s="233"/>
      <c r="X375" s="287"/>
    </row>
    <row r="376" spans="1:24">
      <c r="A376" s="420" t="s">
        <v>433</v>
      </c>
      <c r="B376" s="421"/>
      <c r="C376" s="422"/>
      <c r="D376" s="143"/>
      <c r="E376" s="143"/>
      <c r="F376" s="143"/>
      <c r="G376" s="143"/>
      <c r="H376" s="143"/>
      <c r="I376" s="143"/>
      <c r="J376" s="143"/>
      <c r="K376" s="144"/>
      <c r="L376" s="143"/>
      <c r="M376" s="144"/>
      <c r="N376" s="143"/>
      <c r="O376" s="143"/>
      <c r="P376" s="144"/>
      <c r="Q376" s="144"/>
      <c r="R376" s="144"/>
      <c r="S376" s="144"/>
      <c r="T376" s="145"/>
      <c r="U376" s="146"/>
      <c r="V376" s="147"/>
      <c r="W376" s="148"/>
      <c r="X376" s="149"/>
    </row>
    <row r="377" spans="1:24">
      <c r="A377" s="132" t="s">
        <v>75</v>
      </c>
      <c r="B377" s="139"/>
      <c r="C377" s="139"/>
      <c r="D377" s="100"/>
      <c r="E377" s="100"/>
      <c r="F377" s="100"/>
      <c r="G377" s="100"/>
      <c r="H377" s="100"/>
      <c r="I377" s="100"/>
      <c r="J377" s="100"/>
      <c r="K377" s="101"/>
      <c r="L377" s="100"/>
      <c r="M377" s="101"/>
      <c r="N377" s="100"/>
      <c r="O377" s="100"/>
      <c r="P377" s="101"/>
      <c r="Q377" s="101"/>
      <c r="R377" s="101"/>
      <c r="S377" s="101"/>
      <c r="T377" s="102"/>
      <c r="U377" s="103"/>
      <c r="V377" s="104"/>
      <c r="W377" s="96"/>
      <c r="X377" s="95"/>
    </row>
    <row r="378" spans="1:24" ht="63">
      <c r="A378" s="107">
        <v>1</v>
      </c>
      <c r="B378" s="120"/>
      <c r="C378" s="113" t="s">
        <v>354</v>
      </c>
      <c r="D378" s="100"/>
      <c r="E378" s="100"/>
      <c r="F378" s="100"/>
      <c r="G378" s="100"/>
      <c r="H378" s="100"/>
      <c r="I378" s="100"/>
      <c r="J378" s="100"/>
      <c r="K378" s="101"/>
      <c r="L378" s="100"/>
      <c r="M378" s="101"/>
      <c r="N378" s="100">
        <v>2769</v>
      </c>
      <c r="O378" s="100"/>
      <c r="P378" s="101">
        <v>20469</v>
      </c>
      <c r="Q378" s="101"/>
      <c r="R378" s="101"/>
      <c r="S378" s="101"/>
      <c r="T378" s="109">
        <f>P378+Q378+R378+S378</f>
        <v>20469</v>
      </c>
      <c r="U378" s="110">
        <f>D378+E378+F378+G378+H378+I378+J378+K378+L378+M378+N378+O378</f>
        <v>2769</v>
      </c>
      <c r="V378" s="111">
        <f>T378-U378</f>
        <v>17700</v>
      </c>
      <c r="W378" s="96" t="s">
        <v>49</v>
      </c>
      <c r="X378" s="304" t="s">
        <v>403</v>
      </c>
    </row>
    <row r="379" spans="1:24" ht="63">
      <c r="A379" s="107">
        <v>2</v>
      </c>
      <c r="B379" s="120"/>
      <c r="C379" s="113" t="s">
        <v>355</v>
      </c>
      <c r="D379" s="100"/>
      <c r="E379" s="100"/>
      <c r="F379" s="100"/>
      <c r="G379" s="100"/>
      <c r="H379" s="100"/>
      <c r="I379" s="100"/>
      <c r="J379" s="100"/>
      <c r="K379" s="101"/>
      <c r="L379" s="100"/>
      <c r="M379" s="101"/>
      <c r="N379" s="100"/>
      <c r="O379" s="100"/>
      <c r="P379" s="101">
        <v>10069</v>
      </c>
      <c r="Q379" s="101"/>
      <c r="R379" s="101"/>
      <c r="S379" s="101"/>
      <c r="T379" s="109">
        <f t="shared" ref="T379:T380" si="198">P379+Q379+R379+S379</f>
        <v>10069</v>
      </c>
      <c r="U379" s="110">
        <f t="shared" ref="U379:U380" si="199">D379+E379+F379+G379+H379+I379+J379+K379+L379+M379+N379+O379</f>
        <v>0</v>
      </c>
      <c r="V379" s="111">
        <f t="shared" ref="V379:V380" si="200">T379-U379</f>
        <v>10069</v>
      </c>
      <c r="W379" s="96"/>
      <c r="X379" s="304" t="s">
        <v>403</v>
      </c>
    </row>
    <row r="380" spans="1:24" ht="42">
      <c r="A380" s="107">
        <v>3</v>
      </c>
      <c r="B380" s="120"/>
      <c r="C380" s="113" t="s">
        <v>356</v>
      </c>
      <c r="D380" s="100"/>
      <c r="E380" s="100"/>
      <c r="F380" s="100"/>
      <c r="G380" s="100"/>
      <c r="H380" s="100"/>
      <c r="I380" s="100">
        <v>3230</v>
      </c>
      <c r="J380" s="100"/>
      <c r="K380" s="101"/>
      <c r="L380" s="100"/>
      <c r="M380" s="101"/>
      <c r="N380" s="100"/>
      <c r="O380" s="100"/>
      <c r="P380" s="101">
        <v>5514</v>
      </c>
      <c r="Q380" s="101"/>
      <c r="R380" s="101"/>
      <c r="S380" s="101"/>
      <c r="T380" s="109">
        <f t="shared" si="198"/>
        <v>5514</v>
      </c>
      <c r="U380" s="110">
        <f t="shared" si="199"/>
        <v>3230</v>
      </c>
      <c r="V380" s="111">
        <f t="shared" si="200"/>
        <v>2284</v>
      </c>
      <c r="W380" s="96"/>
      <c r="X380" s="304" t="s">
        <v>403</v>
      </c>
    </row>
    <row r="381" spans="1:24">
      <c r="A381" s="288" t="s">
        <v>357</v>
      </c>
      <c r="B381" s="289"/>
      <c r="C381" s="290"/>
      <c r="D381" s="100"/>
      <c r="E381" s="100"/>
      <c r="F381" s="100"/>
      <c r="G381" s="100"/>
      <c r="H381" s="100"/>
      <c r="I381" s="100"/>
      <c r="J381" s="100"/>
      <c r="K381" s="101"/>
      <c r="L381" s="100"/>
      <c r="M381" s="101"/>
      <c r="N381" s="100"/>
      <c r="O381" s="100"/>
      <c r="P381" s="101"/>
      <c r="Q381" s="101"/>
      <c r="R381" s="101"/>
      <c r="S381" s="140"/>
      <c r="T381" s="124"/>
      <c r="U381" s="125"/>
      <c r="V381" s="126"/>
      <c r="W381" s="96"/>
      <c r="X381" s="116"/>
    </row>
    <row r="382" spans="1:24" ht="42">
      <c r="A382" s="107">
        <v>1</v>
      </c>
      <c r="B382" s="120"/>
      <c r="C382" s="113" t="s">
        <v>358</v>
      </c>
      <c r="D382" s="100"/>
      <c r="E382" s="100"/>
      <c r="F382" s="100">
        <v>8568</v>
      </c>
      <c r="G382" s="100"/>
      <c r="H382" s="100"/>
      <c r="I382" s="100"/>
      <c r="J382" s="100"/>
      <c r="K382" s="101"/>
      <c r="L382" s="100"/>
      <c r="M382" s="101"/>
      <c r="N382" s="100"/>
      <c r="O382" s="100"/>
      <c r="P382" s="101">
        <v>8568</v>
      </c>
      <c r="Q382" s="101"/>
      <c r="R382" s="101"/>
      <c r="S382" s="101"/>
      <c r="T382" s="109">
        <f t="shared" ref="T382:T386" si="201">P382+Q382+R382+S382</f>
        <v>8568</v>
      </c>
      <c r="U382" s="110">
        <f t="shared" ref="U382:U386" si="202">D382+E382+F382+G382+H382+I382+J382+K382+L382+M382+N382+O382</f>
        <v>8568</v>
      </c>
      <c r="V382" s="111">
        <f t="shared" ref="V382:V386" si="203">T382-U382</f>
        <v>0</v>
      </c>
      <c r="W382" s="96" t="s">
        <v>49</v>
      </c>
      <c r="X382" s="304" t="s">
        <v>404</v>
      </c>
    </row>
    <row r="383" spans="1:24" ht="42">
      <c r="A383" s="107">
        <v>2</v>
      </c>
      <c r="B383" s="120"/>
      <c r="C383" s="113" t="s">
        <v>113</v>
      </c>
      <c r="D383" s="100"/>
      <c r="E383" s="100"/>
      <c r="F383" s="100">
        <v>28439.8</v>
      </c>
      <c r="G383" s="100"/>
      <c r="H383" s="100"/>
      <c r="I383" s="100"/>
      <c r="J383" s="100"/>
      <c r="K383" s="101"/>
      <c r="L383" s="100"/>
      <c r="M383" s="101"/>
      <c r="N383" s="100"/>
      <c r="O383" s="100"/>
      <c r="P383" s="101">
        <v>33061</v>
      </c>
      <c r="Q383" s="101"/>
      <c r="R383" s="101"/>
      <c r="S383" s="101"/>
      <c r="T383" s="109">
        <f t="shared" ref="T383:T384" si="204">P383+Q383+R383+S383</f>
        <v>33061</v>
      </c>
      <c r="U383" s="110">
        <f t="shared" ref="U383:U384" si="205">D383+E383+F383+G383+H383+I383+J383+K383+L383+M383+N383+O383</f>
        <v>28439.8</v>
      </c>
      <c r="V383" s="111">
        <f t="shared" ref="V383:V384" si="206">T383-U383</f>
        <v>4621.2000000000007</v>
      </c>
      <c r="W383" s="96"/>
      <c r="X383" s="304" t="s">
        <v>405</v>
      </c>
    </row>
    <row r="384" spans="1:24" ht="42">
      <c r="A384" s="107">
        <v>3</v>
      </c>
      <c r="B384" s="120"/>
      <c r="C384" s="113" t="s">
        <v>359</v>
      </c>
      <c r="D384" s="100"/>
      <c r="E384" s="100"/>
      <c r="F384" s="100"/>
      <c r="G384" s="100"/>
      <c r="H384" s="100"/>
      <c r="I384" s="100"/>
      <c r="J384" s="100"/>
      <c r="K384" s="101"/>
      <c r="L384" s="100"/>
      <c r="M384" s="101"/>
      <c r="N384" s="100"/>
      <c r="O384" s="100">
        <v>35000</v>
      </c>
      <c r="P384" s="101">
        <v>35000</v>
      </c>
      <c r="Q384" s="101"/>
      <c r="R384" s="101"/>
      <c r="S384" s="101"/>
      <c r="T384" s="109">
        <f t="shared" si="204"/>
        <v>35000</v>
      </c>
      <c r="U384" s="110">
        <f t="shared" si="205"/>
        <v>35000</v>
      </c>
      <c r="V384" s="111">
        <f t="shared" si="206"/>
        <v>0</v>
      </c>
      <c r="W384" s="96"/>
      <c r="X384" s="304" t="s">
        <v>370</v>
      </c>
    </row>
    <row r="385" spans="1:24">
      <c r="A385" s="362" t="s">
        <v>259</v>
      </c>
      <c r="B385" s="363"/>
      <c r="C385" s="364"/>
      <c r="D385" s="100"/>
      <c r="E385" s="100"/>
      <c r="F385" s="100"/>
      <c r="G385" s="100"/>
      <c r="H385" s="100"/>
      <c r="I385" s="100"/>
      <c r="J385" s="100"/>
      <c r="K385" s="101"/>
      <c r="L385" s="100"/>
      <c r="M385" s="101"/>
      <c r="N385" s="100"/>
      <c r="O385" s="100"/>
      <c r="P385" s="101"/>
      <c r="Q385" s="101"/>
      <c r="R385" s="101"/>
      <c r="S385" s="101"/>
      <c r="T385" s="124"/>
      <c r="U385" s="125"/>
      <c r="V385" s="126"/>
      <c r="W385" s="96"/>
      <c r="X385" s="116"/>
    </row>
    <row r="386" spans="1:24" ht="42">
      <c r="A386" s="107">
        <v>1</v>
      </c>
      <c r="B386" s="120"/>
      <c r="C386" s="113" t="s">
        <v>360</v>
      </c>
      <c r="D386" s="100"/>
      <c r="E386" s="100"/>
      <c r="F386" s="100"/>
      <c r="G386" s="100"/>
      <c r="H386" s="100"/>
      <c r="I386" s="100"/>
      <c r="J386" s="100"/>
      <c r="K386" s="101"/>
      <c r="L386" s="100"/>
      <c r="M386" s="101"/>
      <c r="N386" s="100"/>
      <c r="O386" s="100"/>
      <c r="P386" s="101">
        <v>60800</v>
      </c>
      <c r="Q386" s="101"/>
      <c r="R386" s="101"/>
      <c r="S386" s="101"/>
      <c r="T386" s="109">
        <f t="shared" si="201"/>
        <v>60800</v>
      </c>
      <c r="U386" s="110">
        <f t="shared" si="202"/>
        <v>0</v>
      </c>
      <c r="V386" s="111">
        <f t="shared" si="203"/>
        <v>60800</v>
      </c>
      <c r="W386" s="96"/>
      <c r="X386" s="117" t="s">
        <v>370</v>
      </c>
    </row>
    <row r="387" spans="1:24" ht="42" customHeight="1">
      <c r="A387" s="107">
        <v>2</v>
      </c>
      <c r="B387" s="120"/>
      <c r="C387" s="113" t="s">
        <v>361</v>
      </c>
      <c r="D387" s="100"/>
      <c r="E387" s="100"/>
      <c r="F387" s="100"/>
      <c r="G387" s="100"/>
      <c r="H387" s="100">
        <v>5982</v>
      </c>
      <c r="I387" s="100"/>
      <c r="J387" s="100"/>
      <c r="K387" s="101"/>
      <c r="L387" s="100"/>
      <c r="M387" s="101"/>
      <c r="N387" s="100"/>
      <c r="O387" s="100"/>
      <c r="P387" s="101">
        <v>5982</v>
      </c>
      <c r="Q387" s="101"/>
      <c r="R387" s="101"/>
      <c r="S387" s="101"/>
      <c r="T387" s="109">
        <f t="shared" ref="T387:T389" si="207">P387+Q387+R387+S387</f>
        <v>5982</v>
      </c>
      <c r="U387" s="110">
        <f t="shared" ref="U387:U389" si="208">D387+E387+F387+G387+H387+I387+J387+K387+L387+M387+N387+O387</f>
        <v>5982</v>
      </c>
      <c r="V387" s="111">
        <f t="shared" ref="V387:V389" si="209">T387-U387</f>
        <v>0</v>
      </c>
      <c r="W387" s="96"/>
      <c r="X387" s="117" t="s">
        <v>404</v>
      </c>
    </row>
    <row r="388" spans="1:24" ht="42">
      <c r="A388" s="107">
        <v>3</v>
      </c>
      <c r="B388" s="120"/>
      <c r="C388" s="113" t="s">
        <v>362</v>
      </c>
      <c r="D388" s="100"/>
      <c r="E388" s="100"/>
      <c r="F388" s="100"/>
      <c r="G388" s="100"/>
      <c r="H388" s="100"/>
      <c r="I388" s="100"/>
      <c r="J388" s="100"/>
      <c r="K388" s="101"/>
      <c r="L388" s="100"/>
      <c r="M388" s="101"/>
      <c r="N388" s="100"/>
      <c r="O388" s="100"/>
      <c r="P388" s="101">
        <v>1695</v>
      </c>
      <c r="Q388" s="101"/>
      <c r="R388" s="101"/>
      <c r="S388" s="101"/>
      <c r="T388" s="109">
        <f t="shared" si="207"/>
        <v>1695</v>
      </c>
      <c r="U388" s="110">
        <f t="shared" si="208"/>
        <v>0</v>
      </c>
      <c r="V388" s="111">
        <f t="shared" si="209"/>
        <v>1695</v>
      </c>
      <c r="W388" s="96"/>
      <c r="X388" s="117" t="s">
        <v>404</v>
      </c>
    </row>
    <row r="389" spans="1:24" ht="42">
      <c r="A389" s="261">
        <v>4</v>
      </c>
      <c r="B389" s="262"/>
      <c r="C389" s="265" t="s">
        <v>363</v>
      </c>
      <c r="D389" s="186"/>
      <c r="E389" s="186"/>
      <c r="F389" s="186"/>
      <c r="G389" s="186">
        <v>3600</v>
      </c>
      <c r="H389" s="186"/>
      <c r="I389" s="186"/>
      <c r="J389" s="186"/>
      <c r="K389" s="187"/>
      <c r="L389" s="186"/>
      <c r="M389" s="187"/>
      <c r="N389" s="186"/>
      <c r="O389" s="186"/>
      <c r="P389" s="187">
        <v>3600</v>
      </c>
      <c r="Q389" s="187"/>
      <c r="R389" s="187"/>
      <c r="S389" s="187"/>
      <c r="T389" s="109">
        <f t="shared" si="207"/>
        <v>3600</v>
      </c>
      <c r="U389" s="110">
        <f t="shared" si="208"/>
        <v>3600</v>
      </c>
      <c r="V389" s="111">
        <f t="shared" si="209"/>
        <v>0</v>
      </c>
      <c r="W389" s="96"/>
      <c r="X389" s="291" t="s">
        <v>370</v>
      </c>
    </row>
    <row r="390" spans="1:24">
      <c r="A390" s="365" t="s">
        <v>13</v>
      </c>
      <c r="B390" s="365"/>
      <c r="C390" s="365"/>
      <c r="D390" s="299">
        <f>SUM(D378:D389)</f>
        <v>0</v>
      </c>
      <c r="E390" s="299">
        <f t="shared" ref="E390:P390" si="210">SUM(E378:E389)</f>
        <v>0</v>
      </c>
      <c r="F390" s="299">
        <f t="shared" si="210"/>
        <v>37007.800000000003</v>
      </c>
      <c r="G390" s="299">
        <f t="shared" si="210"/>
        <v>3600</v>
      </c>
      <c r="H390" s="299">
        <f t="shared" si="210"/>
        <v>5982</v>
      </c>
      <c r="I390" s="299">
        <f t="shared" si="210"/>
        <v>3230</v>
      </c>
      <c r="J390" s="299">
        <f t="shared" si="210"/>
        <v>0</v>
      </c>
      <c r="K390" s="299">
        <f t="shared" si="210"/>
        <v>0</v>
      </c>
      <c r="L390" s="299">
        <f t="shared" si="210"/>
        <v>0</v>
      </c>
      <c r="M390" s="299">
        <f t="shared" si="210"/>
        <v>0</v>
      </c>
      <c r="N390" s="299">
        <f t="shared" si="210"/>
        <v>2769</v>
      </c>
      <c r="O390" s="299">
        <f t="shared" si="210"/>
        <v>35000</v>
      </c>
      <c r="P390" s="299">
        <f t="shared" si="210"/>
        <v>184758</v>
      </c>
      <c r="Q390" s="299">
        <f>SUM(Q378:Q389)</f>
        <v>0</v>
      </c>
      <c r="R390" s="299">
        <f t="shared" ref="R390" si="211">SUM(R378:R389)</f>
        <v>0</v>
      </c>
      <c r="S390" s="299">
        <f t="shared" ref="S390" si="212">SUM(S378:S389)</f>
        <v>0</v>
      </c>
      <c r="T390" s="299">
        <f t="shared" ref="T390" si="213">SUM(T378:T389)</f>
        <v>184758</v>
      </c>
      <c r="U390" s="299">
        <f t="shared" ref="U390" si="214">SUM(U378:U389)</f>
        <v>87588.800000000003</v>
      </c>
      <c r="V390" s="299">
        <f t="shared" ref="V390" si="215">SUM(V378:V389)</f>
        <v>97169.2</v>
      </c>
      <c r="W390" s="300"/>
      <c r="X390" s="301"/>
    </row>
    <row r="391" spans="1:24" ht="21.6" thickBot="1">
      <c r="A391" s="413" t="s">
        <v>364</v>
      </c>
      <c r="B391" s="414"/>
      <c r="C391" s="415"/>
      <c r="D391" s="292">
        <f>D390+D374+D336+D284+D266</f>
        <v>0</v>
      </c>
      <c r="E391" s="292">
        <f t="shared" ref="E391:S391" si="216">E390+E374+E336+E284+E266</f>
        <v>314973</v>
      </c>
      <c r="F391" s="292">
        <f t="shared" si="216"/>
        <v>1317624.3</v>
      </c>
      <c r="G391" s="293">
        <f t="shared" si="216"/>
        <v>1891426</v>
      </c>
      <c r="H391" s="293">
        <f t="shared" si="216"/>
        <v>803940</v>
      </c>
      <c r="I391" s="293">
        <f t="shared" si="216"/>
        <v>158140</v>
      </c>
      <c r="J391" s="293">
        <f t="shared" si="216"/>
        <v>361711</v>
      </c>
      <c r="K391" s="293">
        <f t="shared" si="216"/>
        <v>1088013</v>
      </c>
      <c r="L391" s="293">
        <f t="shared" si="216"/>
        <v>771513</v>
      </c>
      <c r="M391" s="293">
        <f t="shared" si="216"/>
        <v>1794174</v>
      </c>
      <c r="N391" s="293">
        <f t="shared" si="216"/>
        <v>142461</v>
      </c>
      <c r="O391" s="293">
        <f t="shared" si="216"/>
        <v>135000</v>
      </c>
      <c r="P391" s="292">
        <f t="shared" si="216"/>
        <v>5803629</v>
      </c>
      <c r="Q391" s="293">
        <f t="shared" si="216"/>
        <v>1739253</v>
      </c>
      <c r="R391" s="292">
        <f t="shared" si="216"/>
        <v>1906437</v>
      </c>
      <c r="S391" s="292">
        <f t="shared" si="216"/>
        <v>0</v>
      </c>
      <c r="T391" s="292">
        <f>P391+Q391+R391</f>
        <v>9449319</v>
      </c>
      <c r="U391" s="292">
        <f>E391+F391+G391+H391+I391+J391+K391+L391+M391+N391+O391</f>
        <v>8778975.3000000007</v>
      </c>
      <c r="V391" s="292">
        <f>T391-U391</f>
        <v>670343.69999999925</v>
      </c>
      <c r="W391" s="296"/>
      <c r="X391" s="297"/>
    </row>
    <row r="394" spans="1:24">
      <c r="P394" s="74"/>
      <c r="Q394" s="74"/>
    </row>
    <row r="395" spans="1:24">
      <c r="P395" s="73"/>
      <c r="Q395" s="73"/>
    </row>
    <row r="398" spans="1:24" ht="27.6" thickBot="1">
      <c r="A398" s="449" t="s">
        <v>46</v>
      </c>
      <c r="B398" s="449"/>
      <c r="C398" s="449"/>
      <c r="D398" s="449"/>
      <c r="E398" s="449"/>
      <c r="F398" s="449"/>
      <c r="G398" s="449"/>
      <c r="H398" s="449"/>
      <c r="I398" s="449"/>
      <c r="J398" s="449"/>
      <c r="K398" s="449"/>
      <c r="L398" s="449"/>
      <c r="M398" s="449"/>
      <c r="N398" s="449"/>
      <c r="O398" s="449"/>
      <c r="P398" s="449"/>
      <c r="Q398" s="449"/>
      <c r="R398" s="449"/>
      <c r="S398" s="449"/>
      <c r="T398" s="449"/>
      <c r="U398" s="449"/>
      <c r="V398" s="449"/>
      <c r="W398" s="449"/>
      <c r="X398" s="449"/>
    </row>
    <row r="399" spans="1:24" ht="21.6" thickBot="1">
      <c r="A399" s="416" t="s">
        <v>0</v>
      </c>
      <c r="B399" s="416" t="s">
        <v>16</v>
      </c>
      <c r="C399" s="417" t="s">
        <v>12</v>
      </c>
      <c r="D399" s="417" t="s">
        <v>1</v>
      </c>
      <c r="E399" s="417"/>
      <c r="F399" s="417"/>
      <c r="G399" s="417"/>
      <c r="H399" s="417"/>
      <c r="I399" s="417"/>
      <c r="J399" s="417" t="s">
        <v>1</v>
      </c>
      <c r="K399" s="417"/>
      <c r="L399" s="417"/>
      <c r="M399" s="417"/>
      <c r="N399" s="417"/>
      <c r="O399" s="417"/>
      <c r="P399" s="416" t="s">
        <v>2</v>
      </c>
      <c r="Q399" s="416" t="s">
        <v>4</v>
      </c>
      <c r="R399" s="416" t="s">
        <v>3</v>
      </c>
      <c r="S399" s="416" t="s">
        <v>15</v>
      </c>
      <c r="T399" s="416" t="s">
        <v>5</v>
      </c>
      <c r="U399" s="416" t="s">
        <v>6</v>
      </c>
      <c r="V399" s="439" t="s">
        <v>7</v>
      </c>
      <c r="W399" s="412" t="s">
        <v>48</v>
      </c>
      <c r="X399" s="416" t="s">
        <v>14</v>
      </c>
    </row>
    <row r="400" spans="1:24" ht="21.6" thickBot="1">
      <c r="A400" s="416"/>
      <c r="B400" s="416"/>
      <c r="C400" s="417"/>
      <c r="D400" s="417" t="s">
        <v>28</v>
      </c>
      <c r="E400" s="417"/>
      <c r="F400" s="417"/>
      <c r="G400" s="417"/>
      <c r="H400" s="417"/>
      <c r="I400" s="417"/>
      <c r="J400" s="417" t="s">
        <v>29</v>
      </c>
      <c r="K400" s="417"/>
      <c r="L400" s="417"/>
      <c r="M400" s="417"/>
      <c r="N400" s="417"/>
      <c r="O400" s="417"/>
      <c r="P400" s="416"/>
      <c r="Q400" s="416"/>
      <c r="R400" s="416"/>
      <c r="S400" s="416"/>
      <c r="T400" s="416"/>
      <c r="U400" s="416"/>
      <c r="V400" s="439"/>
      <c r="W400" s="412"/>
      <c r="X400" s="416"/>
    </row>
    <row r="401" spans="1:24" ht="21.6" thickBot="1">
      <c r="A401" s="416"/>
      <c r="B401" s="416"/>
      <c r="C401" s="417"/>
      <c r="D401" s="417" t="s">
        <v>8</v>
      </c>
      <c r="E401" s="417"/>
      <c r="F401" s="417"/>
      <c r="G401" s="417" t="s">
        <v>9</v>
      </c>
      <c r="H401" s="417"/>
      <c r="I401" s="417"/>
      <c r="J401" s="417" t="s">
        <v>10</v>
      </c>
      <c r="K401" s="417"/>
      <c r="L401" s="417"/>
      <c r="M401" s="417" t="s">
        <v>11</v>
      </c>
      <c r="N401" s="417"/>
      <c r="O401" s="417"/>
      <c r="P401" s="416"/>
      <c r="Q401" s="416"/>
      <c r="R401" s="416"/>
      <c r="S401" s="416"/>
      <c r="T401" s="416"/>
      <c r="U401" s="416"/>
      <c r="V401" s="439"/>
      <c r="W401" s="412"/>
      <c r="X401" s="416"/>
    </row>
    <row r="402" spans="1:24" ht="21.6" thickBot="1">
      <c r="A402" s="416"/>
      <c r="B402" s="416"/>
      <c r="C402" s="417"/>
      <c r="D402" s="417" t="s">
        <v>30</v>
      </c>
      <c r="E402" s="417"/>
      <c r="F402" s="417"/>
      <c r="G402" s="417" t="s">
        <v>31</v>
      </c>
      <c r="H402" s="417"/>
      <c r="I402" s="417"/>
      <c r="J402" s="417" t="s">
        <v>32</v>
      </c>
      <c r="K402" s="417"/>
      <c r="L402" s="417"/>
      <c r="M402" s="417" t="s">
        <v>33</v>
      </c>
      <c r="N402" s="417"/>
      <c r="O402" s="417"/>
      <c r="P402" s="416"/>
      <c r="Q402" s="416"/>
      <c r="R402" s="416"/>
      <c r="S402" s="416"/>
      <c r="T402" s="416"/>
      <c r="U402" s="416"/>
      <c r="V402" s="439"/>
      <c r="W402" s="412"/>
      <c r="X402" s="416"/>
    </row>
    <row r="403" spans="1:24" ht="21.6" thickBot="1">
      <c r="A403" s="416"/>
      <c r="B403" s="416"/>
      <c r="C403" s="417"/>
      <c r="D403" s="99" t="s">
        <v>34</v>
      </c>
      <c r="E403" s="99" t="s">
        <v>35</v>
      </c>
      <c r="F403" s="99" t="s">
        <v>36</v>
      </c>
      <c r="G403" s="99" t="s">
        <v>37</v>
      </c>
      <c r="H403" s="99" t="s">
        <v>38</v>
      </c>
      <c r="I403" s="99" t="s">
        <v>39</v>
      </c>
      <c r="J403" s="99" t="s">
        <v>40</v>
      </c>
      <c r="K403" s="99" t="s">
        <v>41</v>
      </c>
      <c r="L403" s="99" t="s">
        <v>42</v>
      </c>
      <c r="M403" s="99" t="s">
        <v>43</v>
      </c>
      <c r="N403" s="99" t="s">
        <v>44</v>
      </c>
      <c r="O403" s="99" t="s">
        <v>45</v>
      </c>
      <c r="P403" s="416"/>
      <c r="Q403" s="416"/>
      <c r="R403" s="416"/>
      <c r="S403" s="416"/>
      <c r="T403" s="416"/>
      <c r="U403" s="416"/>
      <c r="V403" s="439"/>
      <c r="W403" s="412"/>
      <c r="X403" s="416"/>
    </row>
    <row r="404" spans="1:24">
      <c r="A404" s="443" t="s">
        <v>22</v>
      </c>
      <c r="B404" s="444"/>
      <c r="C404" s="445"/>
      <c r="D404" s="57"/>
      <c r="E404" s="41"/>
      <c r="F404" s="41"/>
      <c r="G404" s="41"/>
      <c r="H404" s="41"/>
      <c r="I404" s="58"/>
      <c r="J404" s="57"/>
      <c r="K404" s="42"/>
      <c r="L404" s="41"/>
      <c r="M404" s="42"/>
      <c r="N404" s="41"/>
      <c r="O404" s="58"/>
      <c r="P404" s="43"/>
      <c r="Q404" s="42"/>
      <c r="R404" s="42"/>
      <c r="S404" s="44"/>
      <c r="T404" s="61"/>
      <c r="U404" s="62"/>
      <c r="V404" s="63"/>
      <c r="W404" s="92"/>
      <c r="X404" s="94"/>
    </row>
    <row r="405" spans="1:24">
      <c r="A405" s="89"/>
      <c r="B405" s="88">
        <v>20.100000000000001</v>
      </c>
      <c r="C405" s="90" t="s">
        <v>2</v>
      </c>
      <c r="D405" s="59"/>
      <c r="E405" s="46"/>
      <c r="F405" s="46"/>
      <c r="G405" s="46"/>
      <c r="H405" s="46"/>
      <c r="I405" s="60"/>
      <c r="J405" s="59"/>
      <c r="K405" s="47"/>
      <c r="L405" s="46"/>
      <c r="M405" s="47"/>
      <c r="N405" s="46"/>
      <c r="O405" s="60"/>
      <c r="P405" s="48">
        <f>$P$391</f>
        <v>5803629</v>
      </c>
      <c r="Q405" s="47"/>
      <c r="R405" s="47"/>
      <c r="S405" s="49"/>
      <c r="T405" s="50">
        <f>P405+Q405+R405+S405</f>
        <v>5803629</v>
      </c>
      <c r="U405" s="51">
        <f>D405+E405+F405+G405+H405+I405+J405+K405+L405+M405+N405+O405</f>
        <v>0</v>
      </c>
      <c r="V405" s="52">
        <f t="shared" ref="V405:V410" si="217">T405-U405</f>
        <v>5803629</v>
      </c>
      <c r="W405" s="93"/>
      <c r="X405" s="94"/>
    </row>
    <row r="406" spans="1:24">
      <c r="A406" s="89"/>
      <c r="B406" s="88">
        <v>20.2</v>
      </c>
      <c r="C406" s="90" t="s">
        <v>4</v>
      </c>
      <c r="D406" s="59"/>
      <c r="E406" s="46"/>
      <c r="F406" s="46"/>
      <c r="G406" s="46"/>
      <c r="H406" s="46"/>
      <c r="I406" s="60"/>
      <c r="J406" s="59"/>
      <c r="K406" s="47"/>
      <c r="L406" s="46"/>
      <c r="M406" s="47"/>
      <c r="N406" s="46"/>
      <c r="O406" s="60"/>
      <c r="P406" s="48"/>
      <c r="Q406" s="45">
        <f>$Q$391</f>
        <v>1739253</v>
      </c>
      <c r="R406" s="47"/>
      <c r="S406" s="49"/>
      <c r="T406" s="50">
        <f>P406+Q406+R406+S406</f>
        <v>1739253</v>
      </c>
      <c r="U406" s="51">
        <f>D406+E406+F406+G406+H406+I406+J406+K406+L406+M406+N406+O406</f>
        <v>0</v>
      </c>
      <c r="V406" s="52">
        <f>T406-U406</f>
        <v>1739253</v>
      </c>
      <c r="W406" s="93"/>
      <c r="X406" s="94"/>
    </row>
    <row r="407" spans="1:24">
      <c r="A407" s="89"/>
      <c r="B407" s="88">
        <v>20.3</v>
      </c>
      <c r="C407" s="90" t="s">
        <v>23</v>
      </c>
      <c r="D407" s="59"/>
      <c r="E407" s="46"/>
      <c r="F407" s="46"/>
      <c r="G407" s="46"/>
      <c r="H407" s="46"/>
      <c r="I407" s="60"/>
      <c r="J407" s="59"/>
      <c r="K407" s="47"/>
      <c r="L407" s="46"/>
      <c r="M407" s="47"/>
      <c r="N407" s="46"/>
      <c r="O407" s="60"/>
      <c r="P407" s="48"/>
      <c r="Q407" s="48"/>
      <c r="R407" s="45">
        <f>$R$391</f>
        <v>1906437</v>
      </c>
      <c r="S407" s="49"/>
      <c r="T407" s="50">
        <f>P407+Q407+R407+S407</f>
        <v>1906437</v>
      </c>
      <c r="U407" s="51">
        <f>D407+E407+F407+G407+H407+I407+J407+K407+L407+M407+N407+O407</f>
        <v>0</v>
      </c>
      <c r="V407" s="52">
        <f>T407-U407</f>
        <v>1906437</v>
      </c>
      <c r="W407" s="93"/>
      <c r="X407" s="94"/>
    </row>
    <row r="408" spans="1:24">
      <c r="A408" s="89"/>
      <c r="B408" s="88">
        <v>20.399999999999999</v>
      </c>
      <c r="C408" s="90" t="s">
        <v>24</v>
      </c>
      <c r="D408" s="59"/>
      <c r="E408" s="46"/>
      <c r="F408" s="46"/>
      <c r="G408" s="46"/>
      <c r="H408" s="46"/>
      <c r="I408" s="60"/>
      <c r="J408" s="59"/>
      <c r="K408" s="47"/>
      <c r="L408" s="46"/>
      <c r="M408" s="47"/>
      <c r="N408" s="46"/>
      <c r="O408" s="60"/>
      <c r="P408" s="48"/>
      <c r="Q408" s="48"/>
      <c r="R408" s="48"/>
      <c r="S408" s="48"/>
      <c r="T408" s="50">
        <f>P408+Q408+R408+S408</f>
        <v>0</v>
      </c>
      <c r="U408" s="51">
        <f>D408+E408+F408+G408+H408+I408+J408+K408+L408+M408+N408+O408</f>
        <v>0</v>
      </c>
      <c r="V408" s="52">
        <f>T408-U408</f>
        <v>0</v>
      </c>
      <c r="W408" s="93"/>
      <c r="X408" s="94"/>
    </row>
    <row r="409" spans="1:24" ht="21.6" thickBot="1">
      <c r="A409" s="89"/>
      <c r="B409" s="88">
        <v>20.5</v>
      </c>
      <c r="C409" s="91" t="s">
        <v>25</v>
      </c>
      <c r="D409" s="59"/>
      <c r="E409" s="46"/>
      <c r="F409" s="46"/>
      <c r="G409" s="46"/>
      <c r="H409" s="46"/>
      <c r="I409" s="60"/>
      <c r="J409" s="59"/>
      <c r="K409" s="47"/>
      <c r="L409" s="46"/>
      <c r="M409" s="47"/>
      <c r="N409" s="46"/>
      <c r="O409" s="60"/>
      <c r="P409" s="48"/>
      <c r="Q409" s="47"/>
      <c r="R409" s="49"/>
      <c r="S409" s="49"/>
      <c r="T409" s="50">
        <f>P409+Q409+R409+S409</f>
        <v>0</v>
      </c>
      <c r="U409" s="51">
        <f>D409+E409+F409+G409+H409+I409+J409+K409+L409+M409+N409+O409</f>
        <v>0</v>
      </c>
      <c r="V409" s="52">
        <f t="shared" si="217"/>
        <v>0</v>
      </c>
      <c r="W409" s="93"/>
      <c r="X409" s="94"/>
    </row>
    <row r="410" spans="1:24" ht="21.6" thickBot="1">
      <c r="A410" s="446" t="s">
        <v>13</v>
      </c>
      <c r="B410" s="447"/>
      <c r="C410" s="448"/>
      <c r="D410" s="53">
        <f>SUM(D405:D409)</f>
        <v>0</v>
      </c>
      <c r="E410" s="53">
        <f t="shared" ref="E410:N410" si="218">SUM(E405:E409)</f>
        <v>0</v>
      </c>
      <c r="F410" s="53">
        <f t="shared" si="218"/>
        <v>0</v>
      </c>
      <c r="G410" s="53">
        <f t="shared" si="218"/>
        <v>0</v>
      </c>
      <c r="H410" s="53">
        <f t="shared" si="218"/>
        <v>0</v>
      </c>
      <c r="I410" s="53">
        <f t="shared" si="218"/>
        <v>0</v>
      </c>
      <c r="J410" s="53">
        <f t="shared" si="218"/>
        <v>0</v>
      </c>
      <c r="K410" s="53">
        <f t="shared" si="218"/>
        <v>0</v>
      </c>
      <c r="L410" s="53">
        <f t="shared" si="218"/>
        <v>0</v>
      </c>
      <c r="M410" s="53">
        <f t="shared" si="218"/>
        <v>0</v>
      </c>
      <c r="N410" s="53">
        <f t="shared" si="218"/>
        <v>0</v>
      </c>
      <c r="O410" s="55">
        <f>SUM(O405:O409)</f>
        <v>0</v>
      </c>
      <c r="P410" s="69">
        <f>SUM(P404:P409)</f>
        <v>5803629</v>
      </c>
      <c r="Q410" s="54">
        <f>SUM(Q404:Q409)</f>
        <v>1739253</v>
      </c>
      <c r="R410" s="54">
        <f>SUM(R404:R409)</f>
        <v>1906437</v>
      </c>
      <c r="S410" s="56"/>
      <c r="T410" s="70">
        <f>SUM(T405:T409)</f>
        <v>9449319</v>
      </c>
      <c r="U410" s="72">
        <f>SUM(U405:U409)</f>
        <v>0</v>
      </c>
      <c r="V410" s="71">
        <f t="shared" si="217"/>
        <v>9449319</v>
      </c>
      <c r="W410" s="153"/>
      <c r="X410" s="131"/>
    </row>
  </sheetData>
  <mergeCells count="158">
    <mergeCell ref="A9:C9"/>
    <mergeCell ref="A12:C12"/>
    <mergeCell ref="A30:C30"/>
    <mergeCell ref="A32:C32"/>
    <mergeCell ref="A14:C14"/>
    <mergeCell ref="A29:C29"/>
    <mergeCell ref="A404:C404"/>
    <mergeCell ref="A410:C410"/>
    <mergeCell ref="A398:X398"/>
    <mergeCell ref="T399:T403"/>
    <mergeCell ref="U399:U403"/>
    <mergeCell ref="V399:V403"/>
    <mergeCell ref="X399:X403"/>
    <mergeCell ref="D400:I400"/>
    <mergeCell ref="J400:O400"/>
    <mergeCell ref="D401:F401"/>
    <mergeCell ref="G401:I401"/>
    <mergeCell ref="J401:L401"/>
    <mergeCell ref="M401:O401"/>
    <mergeCell ref="D402:F402"/>
    <mergeCell ref="G402:I402"/>
    <mergeCell ref="J402:L402"/>
    <mergeCell ref="A58:C58"/>
    <mergeCell ref="A61:C61"/>
    <mergeCell ref="A1:X1"/>
    <mergeCell ref="A2:A6"/>
    <mergeCell ref="B2:B6"/>
    <mergeCell ref="C2:C6"/>
    <mergeCell ref="D2:I2"/>
    <mergeCell ref="J2:O2"/>
    <mergeCell ref="P2:P6"/>
    <mergeCell ref="G5:I5"/>
    <mergeCell ref="J5:L5"/>
    <mergeCell ref="M5:O5"/>
    <mergeCell ref="X2:X6"/>
    <mergeCell ref="D3:I3"/>
    <mergeCell ref="T2:T6"/>
    <mergeCell ref="U2:U6"/>
    <mergeCell ref="V2:V6"/>
    <mergeCell ref="Q2:Q6"/>
    <mergeCell ref="W2:W6"/>
    <mergeCell ref="D5:F5"/>
    <mergeCell ref="A7:C7"/>
    <mergeCell ref="A8:C8"/>
    <mergeCell ref="R2:R6"/>
    <mergeCell ref="S2:S6"/>
    <mergeCell ref="J3:O3"/>
    <mergeCell ref="D4:F4"/>
    <mergeCell ref="G4:I4"/>
    <mergeCell ref="J4:L4"/>
    <mergeCell ref="M4:O4"/>
    <mergeCell ref="A63:C63"/>
    <mergeCell ref="A69:C69"/>
    <mergeCell ref="A72:C72"/>
    <mergeCell ref="A75:C75"/>
    <mergeCell ref="A78:C78"/>
    <mergeCell ref="A82:C82"/>
    <mergeCell ref="A104:C104"/>
    <mergeCell ref="A20:C20"/>
    <mergeCell ref="A22:C22"/>
    <mergeCell ref="A27:C27"/>
    <mergeCell ref="A39:C39"/>
    <mergeCell ref="A37:C37"/>
    <mergeCell ref="A38:C38"/>
    <mergeCell ref="A55:C55"/>
    <mergeCell ref="A56:C56"/>
    <mergeCell ref="A85:C85"/>
    <mergeCell ref="A87:C87"/>
    <mergeCell ref="A97:C97"/>
    <mergeCell ref="A266:C266"/>
    <mergeCell ref="A99:C99"/>
    <mergeCell ref="A101:C101"/>
    <mergeCell ref="W399:W403"/>
    <mergeCell ref="A391:C391"/>
    <mergeCell ref="Q399:Q403"/>
    <mergeCell ref="R399:R403"/>
    <mergeCell ref="S399:S403"/>
    <mergeCell ref="P399:P403"/>
    <mergeCell ref="M402:O402"/>
    <mergeCell ref="A399:A403"/>
    <mergeCell ref="B399:B403"/>
    <mergeCell ref="C399:C403"/>
    <mergeCell ref="D399:I399"/>
    <mergeCell ref="J399:O399"/>
    <mergeCell ref="A286:C286"/>
    <mergeCell ref="A268:C268"/>
    <mergeCell ref="A376:C376"/>
    <mergeCell ref="A338:C338"/>
    <mergeCell ref="A159:C159"/>
    <mergeCell ref="A157:C157"/>
    <mergeCell ref="A153:C153"/>
    <mergeCell ref="A155:C155"/>
    <mergeCell ref="A144:C144"/>
    <mergeCell ref="A135:C135"/>
    <mergeCell ref="A137:C137"/>
    <mergeCell ref="A139:C139"/>
    <mergeCell ref="A148:C148"/>
    <mergeCell ref="A108:C108"/>
    <mergeCell ref="A110:C110"/>
    <mergeCell ref="A112:C112"/>
    <mergeCell ref="A114:C114"/>
    <mergeCell ref="A117:C117"/>
    <mergeCell ref="A123:C123"/>
    <mergeCell ref="A125:C125"/>
    <mergeCell ref="A128:C128"/>
    <mergeCell ref="A130:C130"/>
    <mergeCell ref="A132:C132"/>
    <mergeCell ref="A142:C142"/>
    <mergeCell ref="A185:C185"/>
    <mergeCell ref="A187:C187"/>
    <mergeCell ref="A196:C196"/>
    <mergeCell ref="A197:C197"/>
    <mergeCell ref="A176:C176"/>
    <mergeCell ref="A177:C177"/>
    <mergeCell ref="A168:C168"/>
    <mergeCell ref="A169:C169"/>
    <mergeCell ref="A182:C182"/>
    <mergeCell ref="A164:C164"/>
    <mergeCell ref="A165:C165"/>
    <mergeCell ref="A166:C166"/>
    <mergeCell ref="A247:C247"/>
    <mergeCell ref="A257:C257"/>
    <mergeCell ref="A258:C258"/>
    <mergeCell ref="A231:C231"/>
    <mergeCell ref="A232:C232"/>
    <mergeCell ref="A236:C236"/>
    <mergeCell ref="A237:C237"/>
    <mergeCell ref="A246:C246"/>
    <mergeCell ref="A201:C201"/>
    <mergeCell ref="A202:C202"/>
    <mergeCell ref="A207:C207"/>
    <mergeCell ref="A209:C209"/>
    <mergeCell ref="A211:C211"/>
    <mergeCell ref="A213:C213"/>
    <mergeCell ref="A214:C214"/>
    <mergeCell ref="A216:C216"/>
    <mergeCell ref="A217:C217"/>
    <mergeCell ref="A219:C219"/>
    <mergeCell ref="A223:C223"/>
    <mergeCell ref="A224:C224"/>
    <mergeCell ref="A193:C193"/>
    <mergeCell ref="A385:C385"/>
    <mergeCell ref="A390:C390"/>
    <mergeCell ref="A349:C349"/>
    <mergeCell ref="A354:C354"/>
    <mergeCell ref="A359:C359"/>
    <mergeCell ref="A370:C370"/>
    <mergeCell ref="A374:C374"/>
    <mergeCell ref="A333:C333"/>
    <mergeCell ref="A284:C284"/>
    <mergeCell ref="A336:C336"/>
    <mergeCell ref="A339:C339"/>
    <mergeCell ref="A342:C342"/>
    <mergeCell ref="A291:C291"/>
    <mergeCell ref="A293:C293"/>
    <mergeCell ref="A295:C295"/>
    <mergeCell ref="A329:C329"/>
    <mergeCell ref="A331:C331"/>
  </mergeCells>
  <pageMargins left="0.7" right="0.7" top="0.75" bottom="0.75" header="0.3" footer="0.3"/>
  <pageSetup paperSize="9" scale="63" fitToHeight="0" orientation="landscape" r:id="rId1"/>
  <headerFooter>
    <oddHeader xml:space="preserve">&amp;C
</oddHeader>
    <oddFooter>&amp;C&amp;"TH SarabunPSK,ธรรมดา"&amp;16&amp;P</oddFooter>
  </headerFooter>
  <rowBreaks count="1" manualBreakCount="1">
    <brk id="391" min="1" max="2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Y414"/>
  <sheetViews>
    <sheetView showGridLines="0" tabSelected="1" zoomScale="90" zoomScaleNormal="90" zoomScaleSheetLayoutView="100" workbookViewId="0">
      <pane ySplit="6" topLeftCell="A7" activePane="bottomLeft" state="frozen"/>
      <selection pane="bottomLeft" activeCell="G230" sqref="G230"/>
    </sheetView>
  </sheetViews>
  <sheetFormatPr defaultColWidth="9.109375" defaultRowHeight="21"/>
  <cols>
    <col min="1" max="1" width="3.6640625" style="2" customWidth="1"/>
    <col min="2" max="2" width="6.77734375" style="2" customWidth="1"/>
    <col min="3" max="3" width="31.109375" style="2" customWidth="1"/>
    <col min="4" max="6" width="9.44140625" style="2" bestFit="1" customWidth="1"/>
    <col min="7" max="7" width="6.77734375" style="2" bestFit="1" customWidth="1"/>
    <col min="8" max="8" width="12.33203125" style="2" customWidth="1"/>
    <col min="9" max="9" width="11" style="2" customWidth="1"/>
    <col min="10" max="10" width="12.109375" style="2" customWidth="1"/>
    <col min="11" max="11" width="10.6640625" style="2" customWidth="1"/>
    <col min="12" max="12" width="20.21875" style="2" customWidth="1"/>
    <col min="13" max="13" width="6.77734375" style="2" bestFit="1" customWidth="1"/>
    <col min="14" max="14" width="6.109375" style="2" bestFit="1" customWidth="1"/>
    <col min="15" max="15" width="6.21875" style="2" bestFit="1" customWidth="1"/>
    <col min="16" max="16" width="8.44140625" style="2" customWidth="1"/>
    <col min="17" max="17" width="7.109375" style="2" customWidth="1"/>
    <col min="18" max="18" width="7.77734375" style="2" customWidth="1"/>
    <col min="19" max="19" width="5.88671875" style="2" customWidth="1"/>
    <col min="20" max="20" width="9.33203125" style="2" customWidth="1"/>
    <col min="21" max="21" width="7.6640625" style="2" customWidth="1"/>
    <col min="22" max="22" width="8.77734375" style="2" customWidth="1"/>
    <col min="23" max="23" width="15.33203125" style="2" customWidth="1"/>
    <col min="24" max="24" width="13.109375" style="22" bestFit="1" customWidth="1"/>
    <col min="25" max="16384" width="9.109375" style="2"/>
  </cols>
  <sheetData>
    <row r="1" spans="1:25" ht="27.6" thickBot="1">
      <c r="A1" s="436" t="s">
        <v>439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7"/>
      <c r="O1" s="437"/>
      <c r="P1" s="437"/>
      <c r="Q1" s="437"/>
      <c r="R1" s="437"/>
      <c r="S1" s="437"/>
      <c r="T1" s="437"/>
      <c r="U1" s="437"/>
      <c r="V1" s="437"/>
      <c r="W1" s="437"/>
      <c r="X1" s="438"/>
      <c r="Y1" s="1"/>
    </row>
    <row r="2" spans="1:25" ht="18.75" customHeight="1" thickBot="1">
      <c r="A2" s="416" t="s">
        <v>0</v>
      </c>
      <c r="B2" s="416" t="s">
        <v>16</v>
      </c>
      <c r="C2" s="417" t="s">
        <v>12</v>
      </c>
      <c r="D2" s="416" t="s">
        <v>2</v>
      </c>
      <c r="E2" s="416" t="s">
        <v>4</v>
      </c>
      <c r="F2" s="416" t="s">
        <v>3</v>
      </c>
      <c r="G2" s="416" t="s">
        <v>15</v>
      </c>
      <c r="H2" s="416" t="s">
        <v>5</v>
      </c>
      <c r="I2" s="416" t="s">
        <v>6</v>
      </c>
      <c r="J2" s="439" t="s">
        <v>7</v>
      </c>
      <c r="K2" s="412" t="s">
        <v>48</v>
      </c>
      <c r="L2" s="416" t="s">
        <v>14</v>
      </c>
      <c r="M2" s="3"/>
      <c r="X2" s="2"/>
    </row>
    <row r="3" spans="1:25" ht="15" customHeight="1" thickBot="1">
      <c r="A3" s="416"/>
      <c r="B3" s="416"/>
      <c r="C3" s="417"/>
      <c r="D3" s="416"/>
      <c r="E3" s="416"/>
      <c r="F3" s="416"/>
      <c r="G3" s="416"/>
      <c r="H3" s="416"/>
      <c r="I3" s="416"/>
      <c r="J3" s="439"/>
      <c r="K3" s="412"/>
      <c r="L3" s="416"/>
      <c r="M3" s="3"/>
      <c r="X3" s="2"/>
    </row>
    <row r="4" spans="1:25" ht="15" customHeight="1" thickBot="1">
      <c r="A4" s="416"/>
      <c r="B4" s="416"/>
      <c r="C4" s="417"/>
      <c r="D4" s="416"/>
      <c r="E4" s="416"/>
      <c r="F4" s="416"/>
      <c r="G4" s="416"/>
      <c r="H4" s="416"/>
      <c r="I4" s="416"/>
      <c r="J4" s="439"/>
      <c r="K4" s="412"/>
      <c r="L4" s="416"/>
      <c r="M4" s="3"/>
      <c r="X4" s="2"/>
    </row>
    <row r="5" spans="1:25" ht="15" customHeight="1" thickBot="1">
      <c r="A5" s="416"/>
      <c r="B5" s="416"/>
      <c r="C5" s="417"/>
      <c r="D5" s="416"/>
      <c r="E5" s="416"/>
      <c r="F5" s="416"/>
      <c r="G5" s="416"/>
      <c r="H5" s="416"/>
      <c r="I5" s="416"/>
      <c r="J5" s="439"/>
      <c r="K5" s="412"/>
      <c r="L5" s="416"/>
      <c r="M5" s="3"/>
      <c r="X5" s="2"/>
    </row>
    <row r="6" spans="1:25" ht="21.6" thickBot="1">
      <c r="A6" s="416"/>
      <c r="B6" s="416"/>
      <c r="C6" s="417"/>
      <c r="D6" s="416"/>
      <c r="E6" s="416"/>
      <c r="F6" s="416"/>
      <c r="G6" s="416"/>
      <c r="H6" s="416"/>
      <c r="I6" s="416"/>
      <c r="J6" s="439"/>
      <c r="K6" s="412"/>
      <c r="L6" s="416"/>
      <c r="M6" s="3"/>
      <c r="X6" s="2"/>
    </row>
    <row r="7" spans="1:25" s="105" customFormat="1" ht="24">
      <c r="A7" s="418" t="s">
        <v>20</v>
      </c>
      <c r="B7" s="434"/>
      <c r="C7" s="434"/>
      <c r="D7" s="144"/>
      <c r="E7" s="144"/>
      <c r="F7" s="144"/>
      <c r="G7" s="144"/>
      <c r="H7" s="145"/>
      <c r="I7" s="146"/>
      <c r="J7" s="147"/>
      <c r="K7" s="148"/>
      <c r="L7" s="149"/>
    </row>
    <row r="8" spans="1:25" s="105" customFormat="1">
      <c r="A8" s="435" t="s">
        <v>55</v>
      </c>
      <c r="B8" s="435"/>
      <c r="C8" s="435"/>
      <c r="D8" s="101"/>
      <c r="E8" s="101"/>
      <c r="F8" s="101"/>
      <c r="G8" s="101"/>
      <c r="H8" s="102"/>
      <c r="I8" s="103"/>
      <c r="J8" s="104"/>
      <c r="K8" s="96"/>
      <c r="L8" s="95"/>
    </row>
    <row r="9" spans="1:25" s="105" customFormat="1">
      <c r="A9" s="426" t="s">
        <v>56</v>
      </c>
      <c r="B9" s="427"/>
      <c r="C9" s="411"/>
      <c r="D9" s="101"/>
      <c r="E9" s="101"/>
      <c r="F9" s="101"/>
      <c r="G9" s="101"/>
      <c r="H9" s="102"/>
      <c r="I9" s="103"/>
      <c r="J9" s="104"/>
      <c r="K9" s="96"/>
      <c r="L9" s="95"/>
    </row>
    <row r="10" spans="1:25" s="105" customFormat="1">
      <c r="A10" s="107">
        <v>1</v>
      </c>
      <c r="B10" s="97"/>
      <c r="C10" s="108" t="s">
        <v>53</v>
      </c>
      <c r="D10" s="101"/>
      <c r="E10" s="101">
        <v>200000</v>
      </c>
      <c r="F10" s="101"/>
      <c r="G10" s="101"/>
      <c r="H10" s="109">
        <f>D10+E10+F10+G10</f>
        <v>200000</v>
      </c>
      <c r="I10" s="110">
        <f>'บัญชีคุมงบ(บันทึกข้อมูลได้)'!U10</f>
        <v>191169</v>
      </c>
      <c r="J10" s="111">
        <f>'บัญชีคุมงบ(บันทึกข้อมูลได้)'!V10</f>
        <v>8831</v>
      </c>
      <c r="K10" s="96"/>
      <c r="L10" s="304" t="s">
        <v>393</v>
      </c>
    </row>
    <row r="11" spans="1:25" s="105" customFormat="1">
      <c r="A11" s="107">
        <v>2</v>
      </c>
      <c r="B11" s="97"/>
      <c r="C11" s="108" t="s">
        <v>54</v>
      </c>
      <c r="D11" s="101"/>
      <c r="E11" s="101">
        <v>513093</v>
      </c>
      <c r="F11" s="101"/>
      <c r="G11" s="101"/>
      <c r="H11" s="109">
        <f>D11+E11+F11+G11</f>
        <v>513093</v>
      </c>
      <c r="I11" s="110">
        <f>'บัญชีคุมงบ(บันทึกข้อมูลได้)'!U11</f>
        <v>355553</v>
      </c>
      <c r="J11" s="111">
        <f>'บัญชีคุมงบ(บันทึกข้อมูลได้)'!V11</f>
        <v>144447</v>
      </c>
      <c r="K11" s="96"/>
      <c r="L11" s="304" t="s">
        <v>393</v>
      </c>
    </row>
    <row r="12" spans="1:25" s="105" customFormat="1">
      <c r="A12" s="440" t="s">
        <v>58</v>
      </c>
      <c r="B12" s="441"/>
      <c r="C12" s="442"/>
      <c r="D12" s="101"/>
      <c r="E12" s="101"/>
      <c r="F12" s="101"/>
      <c r="G12" s="101"/>
      <c r="H12" s="109"/>
      <c r="I12" s="110">
        <f>'บัญชีคุมงบ(บันทึกข้อมูลได้)'!U12</f>
        <v>0</v>
      </c>
      <c r="J12" s="111">
        <f>'บัญชีคุมงบ(บันทึกข้อมูลได้)'!V12</f>
        <v>0</v>
      </c>
      <c r="K12" s="96"/>
      <c r="L12" s="116"/>
    </row>
    <row r="13" spans="1:25" s="105" customFormat="1">
      <c r="A13" s="107">
        <v>1</v>
      </c>
      <c r="B13" s="97"/>
      <c r="C13" s="108" t="s">
        <v>57</v>
      </c>
      <c r="D13" s="101"/>
      <c r="E13" s="101"/>
      <c r="F13" s="101"/>
      <c r="G13" s="101"/>
      <c r="H13" s="109"/>
      <c r="I13" s="110">
        <f>'บัญชีคุมงบ(บันทึกข้อมูลได้)'!U13</f>
        <v>5959</v>
      </c>
      <c r="J13" s="111">
        <f>'บัญชีคุมงบ(บันทึกข้อมูลได้)'!V13</f>
        <v>6141</v>
      </c>
      <c r="K13" s="96"/>
      <c r="L13" s="304" t="s">
        <v>394</v>
      </c>
    </row>
    <row r="14" spans="1:25" s="105" customFormat="1">
      <c r="A14" s="429" t="s">
        <v>59</v>
      </c>
      <c r="B14" s="429"/>
      <c r="C14" s="429"/>
      <c r="D14" s="101"/>
      <c r="E14" s="101"/>
      <c r="F14" s="101"/>
      <c r="G14" s="101"/>
      <c r="H14" s="102"/>
      <c r="I14" s="103">
        <f>'บัญชีคุมงบ(บันทึกข้อมูลได้)'!U14</f>
        <v>0</v>
      </c>
      <c r="J14" s="104">
        <f>'บัญชีคุมงบ(บันทึกข้อมูลได้)'!V14</f>
        <v>0</v>
      </c>
      <c r="K14" s="96"/>
      <c r="L14" s="95"/>
    </row>
    <row r="15" spans="1:25" s="105" customFormat="1" ht="105">
      <c r="A15" s="107">
        <v>1</v>
      </c>
      <c r="B15" s="120"/>
      <c r="C15" s="113" t="s">
        <v>60</v>
      </c>
      <c r="D15" s="101">
        <v>52500</v>
      </c>
      <c r="E15" s="101"/>
      <c r="F15" s="101"/>
      <c r="G15" s="101"/>
      <c r="H15" s="109">
        <f>D15+E15+F15+G15</f>
        <v>52500</v>
      </c>
      <c r="I15" s="110">
        <f>'บัญชีคุมงบ(บันทึกข้อมูลได้)'!U15</f>
        <v>93770</v>
      </c>
      <c r="J15" s="111">
        <f>'บัญชีคุมงบ(บันทึกข้อมูลได้)'!V15</f>
        <v>0</v>
      </c>
      <c r="K15" s="96"/>
      <c r="L15" s="307" t="s">
        <v>395</v>
      </c>
    </row>
    <row r="16" spans="1:25" s="105" customFormat="1" ht="63">
      <c r="A16" s="107">
        <v>2</v>
      </c>
      <c r="B16" s="120"/>
      <c r="C16" s="114" t="s">
        <v>61</v>
      </c>
      <c r="D16" s="101"/>
      <c r="E16" s="101">
        <v>50000</v>
      </c>
      <c r="F16" s="101"/>
      <c r="G16" s="101"/>
      <c r="H16" s="109">
        <f>D16+E16+F16+G16</f>
        <v>50000</v>
      </c>
      <c r="I16" s="110">
        <f>'บัญชีคุมงบ(บันทึกข้อมูลได้)'!U16</f>
        <v>50000</v>
      </c>
      <c r="J16" s="111">
        <f>'บัญชีคุมงบ(บันทึกข้อมูลได้)'!V16</f>
        <v>0</v>
      </c>
      <c r="K16" s="96"/>
      <c r="L16" s="307" t="s">
        <v>393</v>
      </c>
    </row>
    <row r="17" spans="1:12" s="105" customFormat="1" ht="63">
      <c r="A17" s="107">
        <v>3</v>
      </c>
      <c r="B17" s="120"/>
      <c r="C17" s="113" t="s">
        <v>62</v>
      </c>
      <c r="D17" s="101">
        <v>150350</v>
      </c>
      <c r="E17" s="101"/>
      <c r="F17" s="101"/>
      <c r="G17" s="101"/>
      <c r="H17" s="109">
        <f>D17+E17+F17+G17</f>
        <v>150350</v>
      </c>
      <c r="I17" s="110">
        <f>'บัญชีคุมงบ(บันทึกข้อมูลได้)'!U17</f>
        <v>182862</v>
      </c>
      <c r="J17" s="111">
        <f>'บัญชีคุมงบ(บันทึกข้อมูลได้)'!V17</f>
        <v>0</v>
      </c>
      <c r="K17" s="96"/>
      <c r="L17" s="307" t="s">
        <v>393</v>
      </c>
    </row>
    <row r="18" spans="1:12" s="105" customFormat="1" ht="42">
      <c r="A18" s="107">
        <v>4</v>
      </c>
      <c r="B18" s="120"/>
      <c r="C18" s="113" t="s">
        <v>63</v>
      </c>
      <c r="D18" s="101">
        <v>33000</v>
      </c>
      <c r="E18" s="101"/>
      <c r="F18" s="101"/>
      <c r="G18" s="101"/>
      <c r="H18" s="109">
        <f>D18+E18+F18+G18</f>
        <v>33000</v>
      </c>
      <c r="I18" s="110">
        <f>'บัญชีคุมงบ(บันทึกข้อมูลได้)'!U18</f>
        <v>26400</v>
      </c>
      <c r="J18" s="111">
        <f>'บัญชีคุมงบ(บันทึกข้อมูลได้)'!V18</f>
        <v>0</v>
      </c>
      <c r="K18" s="96"/>
      <c r="L18" s="307" t="s">
        <v>395</v>
      </c>
    </row>
    <row r="19" spans="1:12" s="105" customFormat="1" ht="42">
      <c r="A19" s="107">
        <v>5</v>
      </c>
      <c r="B19" s="120"/>
      <c r="C19" s="114" t="s">
        <v>64</v>
      </c>
      <c r="D19" s="101">
        <v>6210</v>
      </c>
      <c r="E19" s="101"/>
      <c r="F19" s="101"/>
      <c r="G19" s="101"/>
      <c r="H19" s="109">
        <f>D19+E19+F19+G19</f>
        <v>6210</v>
      </c>
      <c r="I19" s="110">
        <f>'บัญชีคุมงบ(บันทึกข้อมูลได้)'!U19</f>
        <v>5000</v>
      </c>
      <c r="J19" s="111">
        <f>'บัญชีคุมงบ(บันทึกข้อมูลได้)'!V19</f>
        <v>0</v>
      </c>
      <c r="K19" s="96"/>
      <c r="L19" s="307" t="s">
        <v>395</v>
      </c>
    </row>
    <row r="20" spans="1:12" s="105" customFormat="1">
      <c r="A20" s="428" t="s">
        <v>65</v>
      </c>
      <c r="B20" s="428"/>
      <c r="C20" s="428"/>
      <c r="D20" s="101"/>
      <c r="E20" s="101"/>
      <c r="F20" s="101"/>
      <c r="G20" s="101"/>
      <c r="H20" s="109">
        <f t="shared" ref="H20:H26" si="0">D20+E20+F20+G20</f>
        <v>0</v>
      </c>
      <c r="I20" s="110">
        <f>'บัญชีคุมงบ(บันทึกข้อมูลได้)'!U20</f>
        <v>0</v>
      </c>
      <c r="J20" s="111">
        <f>'บัญชีคุมงบ(บันทึกข้อมูลได้)'!V20</f>
        <v>0</v>
      </c>
      <c r="K20" s="96"/>
      <c r="L20" s="95"/>
    </row>
    <row r="21" spans="1:12" s="105" customFormat="1">
      <c r="A21" s="154">
        <v>1</v>
      </c>
      <c r="B21" s="154"/>
      <c r="C21" s="155" t="s">
        <v>66</v>
      </c>
      <c r="D21" s="101"/>
      <c r="E21" s="101">
        <v>150000</v>
      </c>
      <c r="F21" s="101"/>
      <c r="G21" s="101"/>
      <c r="H21" s="109">
        <f t="shared" si="0"/>
        <v>150000</v>
      </c>
      <c r="I21" s="110">
        <f>'บัญชีคุมงบ(บันทึกข้อมูลได้)'!U21</f>
        <v>150000</v>
      </c>
      <c r="J21" s="111">
        <f>'บัญชีคุมงบ(บันทึกข้อมูลได้)'!V21</f>
        <v>0</v>
      </c>
      <c r="K21" s="96"/>
      <c r="L21" s="307" t="s">
        <v>393</v>
      </c>
    </row>
    <row r="22" spans="1:12" s="105" customFormat="1" ht="22.2" customHeight="1">
      <c r="A22" s="429" t="s">
        <v>67</v>
      </c>
      <c r="B22" s="429"/>
      <c r="C22" s="429"/>
      <c r="D22" s="101"/>
      <c r="E22" s="101"/>
      <c r="F22" s="101"/>
      <c r="G22" s="101"/>
      <c r="H22" s="109">
        <f t="shared" si="0"/>
        <v>0</v>
      </c>
      <c r="I22" s="110">
        <f>'บัญชีคุมงบ(บันทึกข้อมูลได้)'!U22</f>
        <v>0</v>
      </c>
      <c r="J22" s="111">
        <f>'บัญชีคุมงบ(บันทึกข้อมูลได้)'!V22</f>
        <v>0</v>
      </c>
      <c r="K22" s="96"/>
      <c r="L22" s="95"/>
    </row>
    <row r="23" spans="1:12" s="105" customFormat="1" ht="22.2" customHeight="1">
      <c r="A23" s="158">
        <v>1</v>
      </c>
      <c r="B23" s="156"/>
      <c r="C23" s="157" t="s">
        <v>70</v>
      </c>
      <c r="D23" s="101">
        <v>15000</v>
      </c>
      <c r="E23" s="101"/>
      <c r="F23" s="101"/>
      <c r="G23" s="101"/>
      <c r="H23" s="109">
        <f t="shared" si="0"/>
        <v>15000</v>
      </c>
      <c r="I23" s="110">
        <f>'บัญชีคุมงบ(บันทึกข้อมูลได้)'!U23</f>
        <v>27300</v>
      </c>
      <c r="J23" s="111">
        <f>'บัญชีคุมงบ(บันทึกข้อมูลได้)'!V23</f>
        <v>0</v>
      </c>
      <c r="K23" s="96"/>
      <c r="L23" s="305" t="s">
        <v>396</v>
      </c>
    </row>
    <row r="24" spans="1:12" s="105" customFormat="1" ht="63.6" customHeight="1">
      <c r="A24" s="159">
        <v>2</v>
      </c>
      <c r="B24" s="156"/>
      <c r="C24" s="157" t="s">
        <v>71</v>
      </c>
      <c r="D24" s="101">
        <v>25150</v>
      </c>
      <c r="E24" s="101"/>
      <c r="F24" s="101"/>
      <c r="G24" s="101"/>
      <c r="H24" s="109">
        <f t="shared" si="0"/>
        <v>25150</v>
      </c>
      <c r="I24" s="110">
        <f>'บัญชีคุมงบ(บันทึกข้อมูลได้)'!U24</f>
        <v>21900</v>
      </c>
      <c r="J24" s="111">
        <f>'บัญชีคุมงบ(บันทึกข้อมูลได้)'!V24</f>
        <v>11100</v>
      </c>
      <c r="K24" s="96"/>
      <c r="L24" s="305" t="s">
        <v>397</v>
      </c>
    </row>
    <row r="25" spans="1:12" s="105" customFormat="1" ht="22.2" customHeight="1">
      <c r="A25" s="159">
        <v>3</v>
      </c>
      <c r="B25" s="156"/>
      <c r="C25" s="157" t="s">
        <v>72</v>
      </c>
      <c r="D25" s="101">
        <v>12100</v>
      </c>
      <c r="E25" s="101"/>
      <c r="F25" s="101"/>
      <c r="G25" s="101"/>
      <c r="H25" s="109">
        <f t="shared" si="0"/>
        <v>12100</v>
      </c>
      <c r="I25" s="110">
        <f>'บัญชีคุมงบ(บันทึกข้อมูลได้)'!U25</f>
        <v>5230</v>
      </c>
      <c r="J25" s="111">
        <f>'บัญชีคุมงบ(บันทึกข้อมูลได้)'!V25</f>
        <v>6870</v>
      </c>
      <c r="K25" s="96"/>
      <c r="L25" s="305" t="s">
        <v>395</v>
      </c>
    </row>
    <row r="26" spans="1:12" s="105" customFormat="1" ht="22.2" customHeight="1">
      <c r="A26" s="159">
        <v>4</v>
      </c>
      <c r="B26" s="156"/>
      <c r="C26" s="157" t="s">
        <v>73</v>
      </c>
      <c r="D26" s="101">
        <v>30461</v>
      </c>
      <c r="E26" s="101"/>
      <c r="F26" s="101"/>
      <c r="G26" s="101"/>
      <c r="H26" s="109">
        <f t="shared" si="0"/>
        <v>30461</v>
      </c>
      <c r="I26" s="110">
        <f>'บัญชีคุมงบ(บันทึกข้อมูลได้)'!U26</f>
        <v>45345</v>
      </c>
      <c r="J26" s="111">
        <f>'บัญชีคุมงบ(บันทึกข้อมูลได้)'!V26</f>
        <v>0</v>
      </c>
      <c r="K26" s="96"/>
      <c r="L26" s="305" t="s">
        <v>397</v>
      </c>
    </row>
    <row r="27" spans="1:12" s="105" customFormat="1">
      <c r="A27" s="429" t="s">
        <v>68</v>
      </c>
      <c r="B27" s="429"/>
      <c r="C27" s="429"/>
      <c r="D27" s="101"/>
      <c r="E27" s="101"/>
      <c r="F27" s="101"/>
      <c r="G27" s="101"/>
      <c r="H27" s="109">
        <f>D27+E27+F27+G27</f>
        <v>0</v>
      </c>
      <c r="I27" s="110">
        <f>'บัญชีคุมงบ(บันทึกข้อมูลได้)'!U27</f>
        <v>0</v>
      </c>
      <c r="J27" s="111">
        <f>'บัญชีคุมงบ(บันทึกข้อมูลได้)'!V27</f>
        <v>0</v>
      </c>
      <c r="K27" s="96"/>
      <c r="L27" s="95"/>
    </row>
    <row r="28" spans="1:12" s="105" customFormat="1" ht="63">
      <c r="A28" s="106">
        <v>1</v>
      </c>
      <c r="B28" s="106"/>
      <c r="C28" s="157" t="s">
        <v>69</v>
      </c>
      <c r="D28" s="101">
        <v>6000</v>
      </c>
      <c r="E28" s="101"/>
      <c r="F28" s="101"/>
      <c r="G28" s="101"/>
      <c r="H28" s="109">
        <f t="shared" ref="H28" si="1">D28+E28+F28+G28</f>
        <v>6000</v>
      </c>
      <c r="I28" s="110">
        <f>'บัญชีคุมงบ(บันทึกข้อมูลได้)'!U28</f>
        <v>6000</v>
      </c>
      <c r="J28" s="111">
        <f>'บัญชีคุมงบ(บันทึกข้อมูลได้)'!V28</f>
        <v>0</v>
      </c>
      <c r="K28" s="96"/>
      <c r="L28" s="305" t="s">
        <v>395</v>
      </c>
    </row>
    <row r="29" spans="1:12" s="105" customFormat="1">
      <c r="A29" s="435" t="s">
        <v>74</v>
      </c>
      <c r="B29" s="435"/>
      <c r="C29" s="435"/>
      <c r="D29" s="101"/>
      <c r="E29" s="101"/>
      <c r="F29" s="101"/>
      <c r="G29" s="101"/>
      <c r="H29" s="102"/>
      <c r="I29" s="103">
        <f>'บัญชีคุมงบ(บันทึกข้อมูลได้)'!U29</f>
        <v>0</v>
      </c>
      <c r="J29" s="104">
        <f>'บัญชีคุมงบ(บันทึกข้อมูลได้)'!V29</f>
        <v>0</v>
      </c>
      <c r="K29" s="96"/>
      <c r="L29" s="95"/>
    </row>
    <row r="30" spans="1:12" s="105" customFormat="1" ht="42.6" customHeight="1">
      <c r="A30" s="362" t="s">
        <v>75</v>
      </c>
      <c r="B30" s="363"/>
      <c r="C30" s="364"/>
      <c r="D30" s="101">
        <v>17054</v>
      </c>
      <c r="E30" s="101"/>
      <c r="F30" s="101"/>
      <c r="G30" s="101"/>
      <c r="H30" s="109">
        <f>D30+E30+F30+G30</f>
        <v>17054</v>
      </c>
      <c r="I30" s="110">
        <f>'บัญชีคุมงบ(บันทึกข้อมูลได้)'!U30</f>
        <v>0</v>
      </c>
      <c r="J30" s="111">
        <f>'บัญชีคุมงบ(บันทึกข้อมูลได้)'!V30</f>
        <v>0</v>
      </c>
      <c r="K30" s="96"/>
      <c r="L30" s="95"/>
    </row>
    <row r="31" spans="1:12" s="105" customFormat="1">
      <c r="A31" s="107">
        <v>1</v>
      </c>
      <c r="B31" s="115"/>
      <c r="C31" s="113" t="s">
        <v>76</v>
      </c>
      <c r="D31" s="101">
        <v>23000</v>
      </c>
      <c r="E31" s="101"/>
      <c r="F31" s="101"/>
      <c r="G31" s="101"/>
      <c r="H31" s="109">
        <f>D31+E31+F31+G31</f>
        <v>23000</v>
      </c>
      <c r="I31" s="110">
        <f>'บัญชีคุมงบ(บันทึกข้อมูลได้)'!U31</f>
        <v>19592</v>
      </c>
      <c r="J31" s="111">
        <f>'บัญชีคุมงบ(บันทึกข้อมูลได้)'!V31</f>
        <v>0</v>
      </c>
      <c r="K31" s="96"/>
      <c r="L31" s="305" t="s">
        <v>423</v>
      </c>
    </row>
    <row r="32" spans="1:12" s="105" customFormat="1" ht="40.200000000000003" customHeight="1">
      <c r="A32" s="362" t="s">
        <v>77</v>
      </c>
      <c r="B32" s="363"/>
      <c r="C32" s="364"/>
      <c r="D32" s="101"/>
      <c r="E32" s="101"/>
      <c r="F32" s="101"/>
      <c r="G32" s="101"/>
      <c r="H32" s="102"/>
      <c r="I32" s="103">
        <f>'บัญชีคุมงบ(บันทึกข้อมูลได้)'!U32</f>
        <v>0</v>
      </c>
      <c r="J32" s="104">
        <f>'บัญชีคุมงบ(บันทึกข้อมูลได้)'!V32</f>
        <v>0</v>
      </c>
      <c r="K32" s="96"/>
      <c r="L32" s="95"/>
    </row>
    <row r="33" spans="1:24" s="105" customFormat="1" ht="64.8">
      <c r="A33" s="107">
        <v>1</v>
      </c>
      <c r="B33" s="107"/>
      <c r="C33" s="113" t="s">
        <v>78</v>
      </c>
      <c r="D33" s="101">
        <v>44940</v>
      </c>
      <c r="E33" s="101"/>
      <c r="F33" s="101"/>
      <c r="G33" s="101"/>
      <c r="H33" s="109">
        <f>D33+E33+F33+G33</f>
        <v>44940</v>
      </c>
      <c r="I33" s="110">
        <f>'บัญชีคุมงบ(บันทึกข้อมูลได้)'!U33</f>
        <v>44970</v>
      </c>
      <c r="J33" s="111">
        <f>'บัญชีคุมงบ(บันทึกข้อมูลได้)'!V33</f>
        <v>0</v>
      </c>
      <c r="K33" s="98" t="s">
        <v>52</v>
      </c>
      <c r="L33" s="307" t="s">
        <v>423</v>
      </c>
    </row>
    <row r="34" spans="1:24" s="105" customFormat="1" ht="42">
      <c r="A34" s="107">
        <v>2</v>
      </c>
      <c r="B34" s="107"/>
      <c r="C34" s="113" t="s">
        <v>79</v>
      </c>
      <c r="D34" s="101">
        <v>48657</v>
      </c>
      <c r="E34" s="101"/>
      <c r="F34" s="101"/>
      <c r="G34" s="101"/>
      <c r="H34" s="109">
        <f>D34+E34+F34+G34</f>
        <v>48657</v>
      </c>
      <c r="I34" s="110">
        <f>'บัญชีคุมงบ(บันทึกข้อมูลได้)'!U34</f>
        <v>42295</v>
      </c>
      <c r="J34" s="111">
        <f>'บัญชีคุมงบ(บันทึกข้อมูลได้)'!V34</f>
        <v>0</v>
      </c>
      <c r="K34" s="98"/>
      <c r="L34" s="307" t="s">
        <v>423</v>
      </c>
    </row>
    <row r="35" spans="1:24" s="105" customFormat="1" ht="105">
      <c r="A35" s="107">
        <v>3</v>
      </c>
      <c r="B35" s="107"/>
      <c r="C35" s="113" t="s">
        <v>80</v>
      </c>
      <c r="D35" s="101">
        <v>20364</v>
      </c>
      <c r="E35" s="101"/>
      <c r="F35" s="101"/>
      <c r="G35" s="101"/>
      <c r="H35" s="109">
        <f>D35+E35+F35+G35</f>
        <v>20364</v>
      </c>
      <c r="I35" s="110">
        <f>'บัญชีคุมงบ(บันทึกข้อมูลได้)'!U35</f>
        <v>23629</v>
      </c>
      <c r="J35" s="111">
        <f>'บัญชีคุมงบ(บันทึกข้อมูลได้)'!V35</f>
        <v>0</v>
      </c>
      <c r="K35" s="98"/>
      <c r="L35" s="307" t="s">
        <v>423</v>
      </c>
    </row>
    <row r="36" spans="1:24" s="105" customFormat="1" ht="63">
      <c r="A36" s="107">
        <v>4</v>
      </c>
      <c r="B36" s="107"/>
      <c r="C36" s="113" t="s">
        <v>81</v>
      </c>
      <c r="D36" s="101">
        <v>8985</v>
      </c>
      <c r="E36" s="101"/>
      <c r="F36" s="101"/>
      <c r="G36" s="101"/>
      <c r="H36" s="109">
        <f>D36+E36+F36+G36</f>
        <v>8985</v>
      </c>
      <c r="I36" s="110">
        <f>'บัญชีคุมงบ(บันทึกข้อมูลได้)'!U36</f>
        <v>12800</v>
      </c>
      <c r="J36" s="111">
        <f>'บัญชีคุมงบ(บันทึกข้อมูลได้)'!V36</f>
        <v>0</v>
      </c>
      <c r="K36" s="98"/>
      <c r="L36" s="307" t="s">
        <v>423</v>
      </c>
    </row>
    <row r="37" spans="1:24" s="105" customFormat="1" ht="42" customHeight="1">
      <c r="A37" s="450" t="s">
        <v>82</v>
      </c>
      <c r="B37" s="450"/>
      <c r="C37" s="450"/>
      <c r="D37" s="101"/>
      <c r="E37" s="101"/>
      <c r="F37" s="101"/>
      <c r="G37" s="101"/>
      <c r="H37" s="102"/>
      <c r="I37" s="103" t="e">
        <f>'บัญชีคุมงบ(บันทึกข้อมูลได้)'!#REF!</f>
        <v>#REF!</v>
      </c>
      <c r="J37" s="104" t="e">
        <f>'บัญชีคุมงบ(บันทึกข้อมูลได้)'!#REF!</f>
        <v>#REF!</v>
      </c>
      <c r="K37" s="96"/>
      <c r="L37" s="95"/>
    </row>
    <row r="38" spans="1:24" s="105" customFormat="1" ht="42">
      <c r="A38" s="107">
        <v>1</v>
      </c>
      <c r="B38" s="121"/>
      <c r="C38" s="114" t="s">
        <v>83</v>
      </c>
      <c r="D38" s="101">
        <v>0</v>
      </c>
      <c r="E38" s="101"/>
      <c r="F38" s="101"/>
      <c r="G38" s="101"/>
      <c r="H38" s="109">
        <f t="shared" ref="H38" si="2">D38+E38+F38+G38</f>
        <v>0</v>
      </c>
      <c r="I38" s="110" t="e">
        <f>'บัญชีคุมงบ(บันทึกข้อมูลได้)'!#REF!</f>
        <v>#REF!</v>
      </c>
      <c r="J38" s="111" t="e">
        <f>'บัญชีคุมงบ(บันทึกข้อมูลได้)'!#REF!</f>
        <v>#REF!</v>
      </c>
      <c r="K38" s="96"/>
      <c r="L38" s="307" t="s">
        <v>423</v>
      </c>
    </row>
    <row r="39" spans="1:24" s="105" customFormat="1">
      <c r="A39" s="389" t="s">
        <v>84</v>
      </c>
      <c r="B39" s="390"/>
      <c r="C39" s="430"/>
      <c r="D39" s="144"/>
      <c r="E39" s="144"/>
      <c r="F39" s="144"/>
      <c r="G39" s="144"/>
      <c r="H39" s="163"/>
      <c r="I39" s="164">
        <f>'บัญชีคุมงบ(บันทึกข้อมูลได้)'!U37</f>
        <v>0</v>
      </c>
      <c r="J39" s="165">
        <f>'บัญชีคุมงบ(บันทึกข้อมูลได้)'!V37</f>
        <v>0</v>
      </c>
      <c r="K39" s="148"/>
      <c r="L39" s="166"/>
    </row>
    <row r="40" spans="1:24" s="105" customFormat="1">
      <c r="A40" s="391" t="s">
        <v>85</v>
      </c>
      <c r="B40" s="392"/>
      <c r="C40" s="393"/>
      <c r="D40" s="144"/>
      <c r="E40" s="144"/>
      <c r="F40" s="144"/>
      <c r="G40" s="144"/>
      <c r="H40" s="163"/>
      <c r="I40" s="164">
        <f>'บัญชีคุมงบ(บันทึกข้อมูลได้)'!U38</f>
        <v>0</v>
      </c>
      <c r="J40" s="165">
        <f>'บัญชีคุมงบ(บันทึกข้อมูลได้)'!V38</f>
        <v>0</v>
      </c>
      <c r="K40" s="148"/>
      <c r="L40" s="166"/>
    </row>
    <row r="41" spans="1:24" s="105" customFormat="1">
      <c r="A41" s="409" t="s">
        <v>56</v>
      </c>
      <c r="B41" s="410"/>
      <c r="C41" s="411"/>
      <c r="D41" s="144"/>
      <c r="E41" s="144"/>
      <c r="F41" s="144"/>
      <c r="G41" s="144"/>
      <c r="H41" s="145"/>
      <c r="I41" s="146">
        <f>'บัญชีคุมงบ(บันทึกข้อมูลได้)'!U39</f>
        <v>0</v>
      </c>
      <c r="J41" s="147">
        <f>'บัญชีคุมงบ(บันทึกข้อมูลได้)'!V39</f>
        <v>0</v>
      </c>
      <c r="K41" s="148"/>
      <c r="L41" s="149"/>
    </row>
    <row r="42" spans="1:24" ht="42">
      <c r="A42" s="170">
        <v>1</v>
      </c>
      <c r="B42" s="171"/>
      <c r="C42" s="138" t="s">
        <v>86</v>
      </c>
      <c r="D42" s="101">
        <v>2510</v>
      </c>
      <c r="E42" s="101"/>
      <c r="F42" s="101"/>
      <c r="G42" s="101"/>
      <c r="H42" s="102">
        <f>G42+D42+E42+F42</f>
        <v>2510</v>
      </c>
      <c r="I42" s="103">
        <f>'บัญชีคุมงบ(บันทึกข้อมูลได้)'!U40</f>
        <v>1515</v>
      </c>
      <c r="J42" s="104">
        <f>'บัญชีคุมงบ(บันทึกข้อมูลได้)'!V40</f>
        <v>1415</v>
      </c>
      <c r="K42" s="96" t="s">
        <v>49</v>
      </c>
      <c r="L42" s="116" t="s">
        <v>425</v>
      </c>
      <c r="X42" s="2"/>
    </row>
    <row r="43" spans="1:24">
      <c r="A43" s="170">
        <v>2</v>
      </c>
      <c r="B43" s="171"/>
      <c r="C43" s="138" t="s">
        <v>87</v>
      </c>
      <c r="D43" s="101">
        <v>25846</v>
      </c>
      <c r="E43" s="101"/>
      <c r="F43" s="101"/>
      <c r="G43" s="101"/>
      <c r="H43" s="109">
        <f>D43+E43+F43+G43</f>
        <v>25846</v>
      </c>
      <c r="I43" s="110">
        <f>'บัญชีคุมงบ(บันทึกข้อมูลได้)'!U41</f>
        <v>25869</v>
      </c>
      <c r="J43" s="111">
        <f>'บัญชีคุมงบ(บันทึกข้อมูลได้)'!V41</f>
        <v>0</v>
      </c>
      <c r="K43" s="96"/>
      <c r="L43" s="116" t="s">
        <v>425</v>
      </c>
      <c r="X43" s="2"/>
    </row>
    <row r="44" spans="1:24">
      <c r="A44" s="141" t="s">
        <v>88</v>
      </c>
      <c r="B44" s="142"/>
      <c r="C44" s="113"/>
      <c r="D44" s="101"/>
      <c r="E44" s="101"/>
      <c r="F44" s="101"/>
      <c r="G44" s="101"/>
      <c r="H44" s="102"/>
      <c r="I44" s="103">
        <f>'บัญชีคุมงบ(บันทึกข้อมูลได้)'!U42</f>
        <v>0</v>
      </c>
      <c r="J44" s="104">
        <f>'บัญชีคุมงบ(บันทึกข้อมูลได้)'!V42</f>
        <v>0</v>
      </c>
      <c r="K44" s="96"/>
      <c r="L44" s="95"/>
      <c r="X44" s="2"/>
    </row>
    <row r="45" spans="1:24" ht="63">
      <c r="A45" s="107">
        <v>1</v>
      </c>
      <c r="B45" s="122"/>
      <c r="C45" s="113" t="s">
        <v>89</v>
      </c>
      <c r="D45" s="101">
        <v>6359</v>
      </c>
      <c r="E45" s="101"/>
      <c r="F45" s="101"/>
      <c r="G45" s="101"/>
      <c r="H45" s="109">
        <f t="shared" ref="H45:H172" si="3">D45+E45+F45+G45</f>
        <v>6359</v>
      </c>
      <c r="I45" s="110">
        <f>'บัญชีคุมงบ(บันทึกข้อมูลได้)'!U43</f>
        <v>12106</v>
      </c>
      <c r="J45" s="111">
        <f>'บัญชีคุมงบ(บันทึกข้อมูลได้)'!V43</f>
        <v>0</v>
      </c>
      <c r="K45" s="96"/>
      <c r="L45" s="118" t="s">
        <v>425</v>
      </c>
      <c r="X45" s="2"/>
    </row>
    <row r="46" spans="1:24" ht="63">
      <c r="A46" s="107">
        <v>2</v>
      </c>
      <c r="B46" s="122"/>
      <c r="C46" s="113" t="s">
        <v>90</v>
      </c>
      <c r="D46" s="101">
        <v>10025</v>
      </c>
      <c r="E46" s="101"/>
      <c r="F46" s="101"/>
      <c r="G46" s="101"/>
      <c r="H46" s="109">
        <f t="shared" si="3"/>
        <v>10025</v>
      </c>
      <c r="I46" s="110">
        <f>'บัญชีคุมงบ(บันทึกข้อมูลได้)'!U44</f>
        <v>12405</v>
      </c>
      <c r="J46" s="111">
        <f>'บัญชีคุมงบ(บันทึกข้อมูลได้)'!V44</f>
        <v>0</v>
      </c>
      <c r="K46" s="98" t="s">
        <v>51</v>
      </c>
      <c r="L46" s="95" t="s">
        <v>425</v>
      </c>
      <c r="X46" s="2"/>
    </row>
    <row r="47" spans="1:24" ht="63">
      <c r="A47" s="107">
        <v>3</v>
      </c>
      <c r="B47" s="122"/>
      <c r="C47" s="113" t="s">
        <v>91</v>
      </c>
      <c r="D47" s="101">
        <v>4459</v>
      </c>
      <c r="E47" s="101"/>
      <c r="F47" s="101"/>
      <c r="G47" s="101"/>
      <c r="H47" s="109">
        <f t="shared" si="3"/>
        <v>4459</v>
      </c>
      <c r="I47" s="110">
        <f>'บัญชีคุมงบ(บันทึกข้อมูลได้)'!U45</f>
        <v>4370</v>
      </c>
      <c r="J47" s="111">
        <f>'บัญชีคุมงบ(บันทึกข้อมูลได้)'!V45</f>
        <v>0</v>
      </c>
      <c r="K47" s="98"/>
      <c r="L47" s="95" t="s">
        <v>425</v>
      </c>
      <c r="X47" s="2"/>
    </row>
    <row r="48" spans="1:24" ht="63">
      <c r="A48" s="107">
        <v>4</v>
      </c>
      <c r="B48" s="122"/>
      <c r="C48" s="113" t="s">
        <v>92</v>
      </c>
      <c r="D48" s="101">
        <v>9963</v>
      </c>
      <c r="E48" s="101"/>
      <c r="F48" s="101"/>
      <c r="G48" s="101"/>
      <c r="H48" s="109">
        <f t="shared" si="3"/>
        <v>9963</v>
      </c>
      <c r="I48" s="110">
        <f>'บัญชีคุมงบ(บันทึกข้อมูลได้)'!U46</f>
        <v>9857</v>
      </c>
      <c r="J48" s="111">
        <f>'บัญชีคุมงบ(บันทึกข้อมูลได้)'!V46</f>
        <v>63</v>
      </c>
      <c r="K48" s="98"/>
      <c r="L48" s="95" t="s">
        <v>425</v>
      </c>
      <c r="X48" s="2"/>
    </row>
    <row r="49" spans="1:24" ht="63">
      <c r="A49" s="107">
        <v>5</v>
      </c>
      <c r="B49" s="122"/>
      <c r="C49" s="113" t="s">
        <v>93</v>
      </c>
      <c r="D49" s="101">
        <v>9340</v>
      </c>
      <c r="E49" s="101"/>
      <c r="F49" s="101"/>
      <c r="G49" s="101"/>
      <c r="H49" s="109">
        <f t="shared" si="3"/>
        <v>9340</v>
      </c>
      <c r="I49" s="110">
        <f>'บัญชีคุมงบ(บันทึกข้อมูลได้)'!U47</f>
        <v>9000</v>
      </c>
      <c r="J49" s="111">
        <f>'บัญชีคุมงบ(บันทึกข้อมูลได้)'!V47</f>
        <v>0</v>
      </c>
      <c r="K49" s="98"/>
      <c r="L49" s="95" t="s">
        <v>425</v>
      </c>
      <c r="X49" s="2"/>
    </row>
    <row r="50" spans="1:24" ht="63">
      <c r="A50" s="107">
        <v>6</v>
      </c>
      <c r="B50" s="122"/>
      <c r="C50" s="113" t="s">
        <v>94</v>
      </c>
      <c r="D50" s="101">
        <v>10540</v>
      </c>
      <c r="E50" s="101"/>
      <c r="F50" s="101"/>
      <c r="G50" s="101"/>
      <c r="H50" s="109">
        <f t="shared" si="3"/>
        <v>10540</v>
      </c>
      <c r="I50" s="110">
        <f>'บัญชีคุมงบ(บันทึกข้อมูลได้)'!U48</f>
        <v>10527</v>
      </c>
      <c r="J50" s="111">
        <f>'บัญชีคุมงบ(บันทึกข้อมูลได้)'!V48</f>
        <v>0</v>
      </c>
      <c r="K50" s="98"/>
      <c r="L50" s="95" t="s">
        <v>425</v>
      </c>
      <c r="X50" s="2"/>
    </row>
    <row r="51" spans="1:24" ht="63">
      <c r="A51" s="107">
        <v>7</v>
      </c>
      <c r="B51" s="122"/>
      <c r="C51" s="113" t="s">
        <v>95</v>
      </c>
      <c r="D51" s="101">
        <v>10840</v>
      </c>
      <c r="E51" s="101"/>
      <c r="F51" s="101"/>
      <c r="G51" s="101"/>
      <c r="H51" s="109">
        <f t="shared" si="3"/>
        <v>10840</v>
      </c>
      <c r="I51" s="110">
        <f>'บัญชีคุมงบ(บันทึกข้อมูลได้)'!U49</f>
        <v>8645</v>
      </c>
      <c r="J51" s="111">
        <f>'บัญชีคุมงบ(บันทึกข้อมูลได้)'!V49</f>
        <v>0</v>
      </c>
      <c r="K51" s="98"/>
      <c r="L51" s="95" t="s">
        <v>425</v>
      </c>
      <c r="X51" s="2"/>
    </row>
    <row r="52" spans="1:24" ht="63">
      <c r="A52" s="107">
        <v>8</v>
      </c>
      <c r="B52" s="122"/>
      <c r="C52" s="113" t="s">
        <v>96</v>
      </c>
      <c r="D52" s="101">
        <v>600</v>
      </c>
      <c r="E52" s="101"/>
      <c r="F52" s="101"/>
      <c r="G52" s="101"/>
      <c r="H52" s="109">
        <f t="shared" si="3"/>
        <v>600</v>
      </c>
      <c r="I52" s="110">
        <f>'บัญชีคุมงบ(บันทึกข้อมูลได้)'!U50</f>
        <v>12805</v>
      </c>
      <c r="J52" s="111">
        <f>'บัญชีคุมงบ(บันทึกข้อมูลได้)'!V50</f>
        <v>0</v>
      </c>
      <c r="K52" s="96"/>
      <c r="L52" s="95" t="s">
        <v>425</v>
      </c>
      <c r="X52" s="2"/>
    </row>
    <row r="53" spans="1:24">
      <c r="A53" s="141" t="s">
        <v>65</v>
      </c>
      <c r="B53" s="142"/>
      <c r="C53" s="113"/>
      <c r="D53" s="101"/>
      <c r="E53" s="101"/>
      <c r="F53" s="101"/>
      <c r="G53" s="101"/>
      <c r="H53" s="102"/>
      <c r="I53" s="103">
        <f>'บัญชีคุมงบ(บันทึกข้อมูลได้)'!U51</f>
        <v>0</v>
      </c>
      <c r="J53" s="104">
        <f>'บัญชีคุมงบ(บันทึกข้อมูลได้)'!V51</f>
        <v>0</v>
      </c>
      <c r="K53" s="96"/>
      <c r="L53" s="95"/>
      <c r="X53" s="2"/>
    </row>
    <row r="54" spans="1:24">
      <c r="A54" s="107">
        <v>1</v>
      </c>
      <c r="B54" s="122"/>
      <c r="C54" s="113" t="s">
        <v>97</v>
      </c>
      <c r="D54" s="101">
        <v>16475</v>
      </c>
      <c r="E54" s="101"/>
      <c r="F54" s="101"/>
      <c r="G54" s="101"/>
      <c r="H54" s="109">
        <f t="shared" ref="H54" si="4">D54+E54+F54+G54</f>
        <v>16475</v>
      </c>
      <c r="I54" s="110">
        <f>'บัญชีคุมงบ(บันทึกข้อมูลได้)'!U52</f>
        <v>17000</v>
      </c>
      <c r="J54" s="111">
        <f>'บัญชีคุมงบ(บันทึกข้อมูลได้)'!V52</f>
        <v>0</v>
      </c>
      <c r="K54" s="96"/>
      <c r="L54" s="118" t="s">
        <v>425</v>
      </c>
      <c r="X54" s="2"/>
    </row>
    <row r="55" spans="1:24">
      <c r="A55" s="141" t="s">
        <v>67</v>
      </c>
      <c r="B55" s="142"/>
      <c r="C55" s="113"/>
      <c r="D55" s="101"/>
      <c r="E55" s="101"/>
      <c r="F55" s="101"/>
      <c r="G55" s="101"/>
      <c r="H55" s="102"/>
      <c r="I55" s="103">
        <f>'บัญชีคุมงบ(บันทึกข้อมูลได้)'!U53</f>
        <v>0</v>
      </c>
      <c r="J55" s="104">
        <f>'บัญชีคุมงบ(บันทึกข้อมูลได้)'!V53</f>
        <v>0</v>
      </c>
      <c r="K55" s="96"/>
      <c r="L55" s="95"/>
      <c r="X55" s="2"/>
    </row>
    <row r="56" spans="1:24" ht="63">
      <c r="A56" s="107">
        <v>1</v>
      </c>
      <c r="B56" s="122"/>
      <c r="C56" s="113" t="s">
        <v>98</v>
      </c>
      <c r="D56" s="101">
        <v>11265</v>
      </c>
      <c r="E56" s="101"/>
      <c r="F56" s="101"/>
      <c r="G56" s="101"/>
      <c r="H56" s="109">
        <f t="shared" ref="H56" si="5">D56+E56+F56+G56</f>
        <v>11265</v>
      </c>
      <c r="I56" s="110">
        <f>'บัญชีคุมงบ(บันทึกข้อมูลได้)'!U54</f>
        <v>10360</v>
      </c>
      <c r="J56" s="111">
        <f>'บัญชีคุมงบ(บันทึกข้อมูลได้)'!V54</f>
        <v>0</v>
      </c>
      <c r="K56" s="96"/>
      <c r="L56" s="118" t="s">
        <v>425</v>
      </c>
      <c r="X56" s="2"/>
    </row>
    <row r="57" spans="1:24" ht="41.4" customHeight="1">
      <c r="A57" s="431" t="s">
        <v>166</v>
      </c>
      <c r="B57" s="432"/>
      <c r="C57" s="433"/>
      <c r="D57" s="144"/>
      <c r="E57" s="144"/>
      <c r="F57" s="144"/>
      <c r="G57" s="144"/>
      <c r="H57" s="163"/>
      <c r="I57" s="164">
        <f>'บัญชีคุมงบ(บันทึกข้อมูลได้)'!U55</f>
        <v>0</v>
      </c>
      <c r="J57" s="165">
        <f>'บัญชีคุมงบ(บันทึกข้อมูลได้)'!V55</f>
        <v>0</v>
      </c>
      <c r="K57" s="148"/>
      <c r="L57" s="166"/>
      <c r="X57" s="2"/>
    </row>
    <row r="58" spans="1:24" ht="21.6" customHeight="1">
      <c r="A58" s="394" t="s">
        <v>56</v>
      </c>
      <c r="B58" s="395"/>
      <c r="C58" s="364"/>
      <c r="D58" s="144"/>
      <c r="E58" s="144"/>
      <c r="F58" s="144"/>
      <c r="G58" s="144"/>
      <c r="H58" s="145"/>
      <c r="I58" s="146">
        <f>'บัญชีคุมงบ(บันทึกข้อมูลได้)'!U56</f>
        <v>0</v>
      </c>
      <c r="J58" s="147">
        <f>'บัญชีคุมงบ(บันทึกข้อมูลได้)'!V56</f>
        <v>0</v>
      </c>
      <c r="K58" s="148"/>
      <c r="L58" s="149"/>
      <c r="X58" s="2"/>
    </row>
    <row r="59" spans="1:24" ht="43.95" customHeight="1">
      <c r="A59" s="173">
        <v>1</v>
      </c>
      <c r="B59" s="172"/>
      <c r="C59" s="113" t="s">
        <v>103</v>
      </c>
      <c r="D59" s="101">
        <v>7103</v>
      </c>
      <c r="E59" s="101"/>
      <c r="F59" s="101"/>
      <c r="G59" s="101"/>
      <c r="H59" s="102">
        <f t="shared" ref="H59:H64" si="6">G59+F59+E59+D59</f>
        <v>7103</v>
      </c>
      <c r="I59" s="103">
        <f>'บัญชีคุมงบ(บันทึกข้อมูลได้)'!U57</f>
        <v>7700</v>
      </c>
      <c r="J59" s="104">
        <f>'บัญชีคุมงบ(บันทึกข้อมูลได้)'!V57</f>
        <v>300</v>
      </c>
      <c r="K59" s="96" t="s">
        <v>49</v>
      </c>
      <c r="L59" s="95" t="s">
        <v>380</v>
      </c>
      <c r="X59" s="2"/>
    </row>
    <row r="60" spans="1:24" ht="21.6" customHeight="1">
      <c r="A60" s="394" t="s">
        <v>59</v>
      </c>
      <c r="B60" s="395"/>
      <c r="C60" s="364"/>
      <c r="D60" s="144"/>
      <c r="E60" s="144"/>
      <c r="F60" s="144"/>
      <c r="G60" s="144"/>
      <c r="H60" s="145"/>
      <c r="I60" s="146">
        <f>'บัญชีคุมงบ(บันทึกข้อมูลได้)'!U58</f>
        <v>0</v>
      </c>
      <c r="J60" s="147">
        <f>'บัญชีคุมงบ(บันทึกข้อมูลได้)'!V58</f>
        <v>0</v>
      </c>
      <c r="K60" s="148"/>
      <c r="L60" s="149"/>
      <c r="X60" s="2"/>
    </row>
    <row r="61" spans="1:24" ht="43.95" customHeight="1">
      <c r="A61" s="173">
        <v>1</v>
      </c>
      <c r="B61" s="172"/>
      <c r="C61" s="113" t="s">
        <v>104</v>
      </c>
      <c r="D61" s="101">
        <v>13600</v>
      </c>
      <c r="E61" s="101"/>
      <c r="F61" s="101"/>
      <c r="G61" s="101"/>
      <c r="H61" s="102">
        <f t="shared" ref="H61" si="7">G61+F61+E61+D61</f>
        <v>13600</v>
      </c>
      <c r="I61" s="103">
        <f>'บัญชีคุมงบ(บันทึกข้อมูลได้)'!U59</f>
        <v>10000</v>
      </c>
      <c r="J61" s="104">
        <f>'บัญชีคุมงบ(บันทึกข้อมูลได้)'!V59</f>
        <v>0</v>
      </c>
      <c r="K61" s="96" t="s">
        <v>49</v>
      </c>
      <c r="L61" s="305" t="s">
        <v>413</v>
      </c>
      <c r="X61" s="2"/>
    </row>
    <row r="62" spans="1:24">
      <c r="A62" s="173">
        <v>2</v>
      </c>
      <c r="B62" s="172"/>
      <c r="C62" s="113" t="s">
        <v>105</v>
      </c>
      <c r="D62" s="101">
        <v>6546</v>
      </c>
      <c r="E62" s="101"/>
      <c r="F62" s="101"/>
      <c r="G62" s="101"/>
      <c r="H62" s="102">
        <f t="shared" si="6"/>
        <v>6546</v>
      </c>
      <c r="I62" s="103">
        <f>'บัญชีคุมงบ(บันทึกข้อมูลได้)'!U60</f>
        <v>9950</v>
      </c>
      <c r="J62" s="104">
        <f>'บัญชีคุมงบ(บันทึกข้อมูลได้)'!V60</f>
        <v>0</v>
      </c>
      <c r="K62" s="96"/>
      <c r="L62" s="95" t="s">
        <v>412</v>
      </c>
      <c r="X62" s="2"/>
    </row>
    <row r="63" spans="1:24" ht="38.4" customHeight="1">
      <c r="A63" s="394" t="s">
        <v>77</v>
      </c>
      <c r="B63" s="395"/>
      <c r="C63" s="364"/>
      <c r="D63" s="144"/>
      <c r="E63" s="144"/>
      <c r="F63" s="144"/>
      <c r="G63" s="144"/>
      <c r="H63" s="145"/>
      <c r="I63" s="146">
        <f>'บัญชีคุมงบ(บันทึกข้อมูลได้)'!U61</f>
        <v>0</v>
      </c>
      <c r="J63" s="147">
        <f>'บัญชีคุมงบ(บันทึกข้อมูลได้)'!V61</f>
        <v>0</v>
      </c>
      <c r="K63" s="148"/>
      <c r="L63" s="149"/>
      <c r="X63" s="2"/>
    </row>
    <row r="64" spans="1:24" ht="21" customHeight="1">
      <c r="A64" s="173">
        <v>1</v>
      </c>
      <c r="B64" s="172"/>
      <c r="C64" s="113" t="s">
        <v>106</v>
      </c>
      <c r="D64" s="101">
        <v>19591</v>
      </c>
      <c r="E64" s="101"/>
      <c r="F64" s="101"/>
      <c r="G64" s="101"/>
      <c r="H64" s="102">
        <f t="shared" si="6"/>
        <v>19591</v>
      </c>
      <c r="I64" s="103">
        <f>'บัญชีคุมงบ(บันทึกข้อมูลได้)'!U62</f>
        <v>20000</v>
      </c>
      <c r="J64" s="104">
        <f>'บัญชีคุมงบ(บันทึกข้อมูลได้)'!V62</f>
        <v>0</v>
      </c>
      <c r="K64" s="96"/>
      <c r="L64" s="305" t="s">
        <v>414</v>
      </c>
      <c r="X64" s="2"/>
    </row>
    <row r="65" spans="1:24" ht="42.6" customHeight="1">
      <c r="A65" s="394" t="s">
        <v>99</v>
      </c>
      <c r="B65" s="395"/>
      <c r="C65" s="364"/>
      <c r="D65" s="144"/>
      <c r="E65" s="144"/>
      <c r="F65" s="144"/>
      <c r="G65" s="144"/>
      <c r="H65" s="145"/>
      <c r="I65" s="146">
        <f>'บัญชีคุมงบ(บันทึกข้อมูลได้)'!U63</f>
        <v>0</v>
      </c>
      <c r="J65" s="147">
        <f>'บัญชีคุมงบ(บันทึกข้อมูลได้)'!V63</f>
        <v>0</v>
      </c>
      <c r="K65" s="148"/>
      <c r="L65" s="149"/>
      <c r="X65" s="2"/>
    </row>
    <row r="66" spans="1:24" ht="42">
      <c r="A66" s="176">
        <v>1</v>
      </c>
      <c r="B66" s="175"/>
      <c r="C66" s="138" t="s">
        <v>102</v>
      </c>
      <c r="D66" s="101">
        <v>28160</v>
      </c>
      <c r="E66" s="101"/>
      <c r="F66" s="101"/>
      <c r="G66" s="101"/>
      <c r="H66" s="102">
        <f>G66+F66+E66+D66</f>
        <v>28160</v>
      </c>
      <c r="I66" s="103">
        <f>'บัญชีคุมงบ(บันทึกข้อมูลได้)'!U64</f>
        <v>30000</v>
      </c>
      <c r="J66" s="104">
        <f>'บัญชีคุมงบ(บันทึกข้อมูลได้)'!V64</f>
        <v>0</v>
      </c>
      <c r="K66" s="96" t="s">
        <v>49</v>
      </c>
      <c r="L66" s="95" t="s">
        <v>415</v>
      </c>
      <c r="X66" s="2"/>
    </row>
    <row r="67" spans="1:24" ht="42">
      <c r="A67" s="176">
        <v>2</v>
      </c>
      <c r="B67" s="175"/>
      <c r="C67" s="138" t="s">
        <v>107</v>
      </c>
      <c r="D67" s="101">
        <v>583800</v>
      </c>
      <c r="E67" s="101"/>
      <c r="F67" s="101"/>
      <c r="G67" s="101"/>
      <c r="H67" s="102"/>
      <c r="I67" s="103">
        <f>'บัญชีคุมงบ(บันทึกข้อมูลได้)'!U65</f>
        <v>0</v>
      </c>
      <c r="J67" s="104">
        <f>'บัญชีคุมงบ(บันทึกข้อมูลได้)'!V65</f>
        <v>0</v>
      </c>
      <c r="K67" s="96"/>
      <c r="L67" s="305" t="s">
        <v>416</v>
      </c>
      <c r="X67" s="2"/>
    </row>
    <row r="68" spans="1:24" ht="63">
      <c r="A68" s="176">
        <v>3</v>
      </c>
      <c r="B68" s="175"/>
      <c r="C68" s="138" t="s">
        <v>100</v>
      </c>
      <c r="D68" s="101">
        <v>55200</v>
      </c>
      <c r="E68" s="101"/>
      <c r="F68" s="101"/>
      <c r="G68" s="101"/>
      <c r="H68" s="102"/>
      <c r="I68" s="103">
        <f>'บัญชีคุมงบ(บันทึกข้อมูลได้)'!U66</f>
        <v>0</v>
      </c>
      <c r="J68" s="104">
        <f>'บัญชีคุมงบ(บันทึกข้อมูลได้)'!V66</f>
        <v>0</v>
      </c>
      <c r="K68" s="96"/>
      <c r="L68" s="305" t="s">
        <v>416</v>
      </c>
      <c r="X68" s="2"/>
    </row>
    <row r="69" spans="1:24" ht="42">
      <c r="A69" s="174">
        <v>4</v>
      </c>
      <c r="B69" s="175"/>
      <c r="C69" s="138" t="s">
        <v>101</v>
      </c>
      <c r="D69" s="101">
        <v>11000</v>
      </c>
      <c r="E69" s="101"/>
      <c r="F69" s="101"/>
      <c r="G69" s="101"/>
      <c r="H69" s="109">
        <f>D69+E69+F69+G69</f>
        <v>11000</v>
      </c>
      <c r="I69" s="110">
        <f>'บัญชีคุมงบ(บันทึกข้อมูลได้)'!U67</f>
        <v>11920</v>
      </c>
      <c r="J69" s="111">
        <f>'บัญชีคุมงบ(บันทึกข้อมูลได้)'!V67</f>
        <v>80</v>
      </c>
      <c r="K69" s="96" t="s">
        <v>49</v>
      </c>
      <c r="L69" s="305" t="s">
        <v>416</v>
      </c>
      <c r="X69" s="2"/>
    </row>
    <row r="70" spans="1:24">
      <c r="A70" s="178" t="s">
        <v>167</v>
      </c>
      <c r="B70" s="179"/>
      <c r="C70" s="177"/>
      <c r="D70" s="101"/>
      <c r="E70" s="101"/>
      <c r="F70" s="101"/>
      <c r="G70" s="101"/>
      <c r="H70" s="102"/>
      <c r="I70" s="103">
        <f>'บัญชีคุมงบ(บันทึกข้อมูลได้)'!U68</f>
        <v>0</v>
      </c>
      <c r="J70" s="104">
        <f>'บัญชีคุมงบ(บันทึกข้อมูลได้)'!V68</f>
        <v>0</v>
      </c>
      <c r="K70" s="96"/>
      <c r="L70" s="95"/>
      <c r="X70" s="2"/>
    </row>
    <row r="71" spans="1:24">
      <c r="A71" s="426" t="s">
        <v>59</v>
      </c>
      <c r="B71" s="427"/>
      <c r="C71" s="411"/>
      <c r="D71" s="101"/>
      <c r="E71" s="101"/>
      <c r="F71" s="101"/>
      <c r="G71" s="101"/>
      <c r="H71" s="102"/>
      <c r="I71" s="103">
        <f>'บัญชีคุมงบ(บันทึกข้อมูลได้)'!U69</f>
        <v>0</v>
      </c>
      <c r="J71" s="104">
        <f>'บัญชีคุมงบ(บันทึกข้อมูลได้)'!V69</f>
        <v>0</v>
      </c>
      <c r="K71" s="96"/>
      <c r="L71" s="305" t="s">
        <v>374</v>
      </c>
      <c r="X71" s="2"/>
    </row>
    <row r="72" spans="1:24">
      <c r="A72" s="107">
        <v>1</v>
      </c>
      <c r="B72" s="120"/>
      <c r="C72" s="119" t="s">
        <v>108</v>
      </c>
      <c r="D72" s="101">
        <v>9753</v>
      </c>
      <c r="E72" s="101"/>
      <c r="F72" s="101"/>
      <c r="G72" s="101"/>
      <c r="H72" s="109">
        <f t="shared" si="3"/>
        <v>9753</v>
      </c>
      <c r="I72" s="110">
        <f>'บัญชีคุมงบ(บันทึกข้อมูลได้)'!U70</f>
        <v>9451</v>
      </c>
      <c r="J72" s="111">
        <f>'บัญชีคุมงบ(บันทึกข้อมูลได้)'!V70</f>
        <v>0</v>
      </c>
      <c r="K72" s="96"/>
      <c r="L72" s="305" t="s">
        <v>374</v>
      </c>
      <c r="X72" s="2"/>
    </row>
    <row r="73" spans="1:24" ht="21" customHeight="1">
      <c r="A73" s="107">
        <v>2</v>
      </c>
      <c r="B73" s="120"/>
      <c r="C73" s="113" t="s">
        <v>109</v>
      </c>
      <c r="D73" s="101">
        <v>6124</v>
      </c>
      <c r="E73" s="101"/>
      <c r="F73" s="101"/>
      <c r="G73" s="101"/>
      <c r="H73" s="109">
        <f t="shared" si="3"/>
        <v>6124</v>
      </c>
      <c r="I73" s="110">
        <f>'บัญชีคุมงบ(บันทึกข้อมูลได้)'!U71</f>
        <v>0</v>
      </c>
      <c r="J73" s="111">
        <f>'บัญชีคุมงบ(บันทึกข้อมูลได้)'!V71</f>
        <v>6113</v>
      </c>
      <c r="K73" s="98"/>
      <c r="L73" s="305" t="s">
        <v>374</v>
      </c>
      <c r="X73" s="2"/>
    </row>
    <row r="74" spans="1:24" ht="40.200000000000003" customHeight="1">
      <c r="A74" s="362" t="s">
        <v>110</v>
      </c>
      <c r="B74" s="363"/>
      <c r="C74" s="364"/>
      <c r="D74" s="101"/>
      <c r="E74" s="101"/>
      <c r="F74" s="101"/>
      <c r="G74" s="101"/>
      <c r="H74" s="102"/>
      <c r="I74" s="103">
        <f>'บัญชีคุมงบ(บันทึกข้อมูลได้)'!U72</f>
        <v>0</v>
      </c>
      <c r="J74" s="104">
        <f>'บัญชีคุมงบ(บันทึกข้อมูลได้)'!V72</f>
        <v>0</v>
      </c>
      <c r="K74" s="96"/>
      <c r="L74" s="95"/>
      <c r="X74" s="2"/>
    </row>
    <row r="75" spans="1:24" ht="21" customHeight="1">
      <c r="A75" s="107">
        <v>1</v>
      </c>
      <c r="B75" s="120"/>
      <c r="C75" s="119" t="s">
        <v>111</v>
      </c>
      <c r="D75" s="101">
        <v>25146</v>
      </c>
      <c r="E75" s="101"/>
      <c r="F75" s="101"/>
      <c r="G75" s="101"/>
      <c r="H75" s="109">
        <f t="shared" ref="H75" si="8">D75+E75+F75+G75</f>
        <v>25146</v>
      </c>
      <c r="I75" s="110">
        <f>'บัญชีคุมงบ(บันทึกข้อมูลได้)'!U73</f>
        <v>27600</v>
      </c>
      <c r="J75" s="111">
        <f>'บัญชีคุมงบ(บันทึกข้อมูลได้)'!V73</f>
        <v>0</v>
      </c>
      <c r="K75" s="96"/>
      <c r="L75" s="305" t="s">
        <v>374</v>
      </c>
      <c r="X75" s="2"/>
    </row>
    <row r="76" spans="1:24" ht="21" customHeight="1">
      <c r="A76" s="160">
        <v>2</v>
      </c>
      <c r="B76" s="161"/>
      <c r="C76" s="137" t="s">
        <v>112</v>
      </c>
      <c r="D76" s="144">
        <v>19711</v>
      </c>
      <c r="E76" s="144"/>
      <c r="F76" s="144"/>
      <c r="G76" s="144"/>
      <c r="H76" s="163"/>
      <c r="I76" s="164">
        <f>'บัญชีคุมงบ(บันทึกข้อมูลได้)'!U74</f>
        <v>22482</v>
      </c>
      <c r="J76" s="165">
        <f>'บัญชีคุมงบ(บันทึกข้อมูลได้)'!V74</f>
        <v>0</v>
      </c>
      <c r="K76" s="180"/>
      <c r="L76" s="181"/>
      <c r="X76" s="2"/>
    </row>
    <row r="77" spans="1:24" ht="21" customHeight="1">
      <c r="A77" s="362" t="s">
        <v>110</v>
      </c>
      <c r="B77" s="363"/>
      <c r="C77" s="364"/>
      <c r="D77" s="101"/>
      <c r="E77" s="101"/>
      <c r="F77" s="101"/>
      <c r="G77" s="101"/>
      <c r="H77" s="102"/>
      <c r="I77" s="103">
        <f>'บัญชีคุมงบ(บันทึกข้อมูลได้)'!U75</f>
        <v>0</v>
      </c>
      <c r="J77" s="104">
        <f>'บัญชีคุมงบ(บันทึกข้อมูลได้)'!V75</f>
        <v>0</v>
      </c>
      <c r="K77" s="96"/>
      <c r="L77" s="95"/>
      <c r="X77" s="2"/>
    </row>
    <row r="78" spans="1:24" ht="21" customHeight="1">
      <c r="A78" s="107">
        <v>1</v>
      </c>
      <c r="B78" s="120"/>
      <c r="C78" s="119" t="s">
        <v>113</v>
      </c>
      <c r="D78" s="101">
        <v>29346</v>
      </c>
      <c r="E78" s="101"/>
      <c r="F78" s="101"/>
      <c r="G78" s="101"/>
      <c r="H78" s="109">
        <f t="shared" ref="H78" si="9">D78+E78+F78+G78</f>
        <v>29346</v>
      </c>
      <c r="I78" s="110">
        <f>'บัญชีคุมงบ(บันทึกข้อมูลได้)'!U76</f>
        <v>30000</v>
      </c>
      <c r="J78" s="111">
        <f>'บัญชีคุมงบ(บันทึกข้อมูลได้)'!V76</f>
        <v>0</v>
      </c>
      <c r="K78" s="96"/>
      <c r="L78" s="305" t="s">
        <v>374</v>
      </c>
      <c r="X78" s="2"/>
    </row>
    <row r="79" spans="1:24">
      <c r="A79" s="178" t="s">
        <v>168</v>
      </c>
      <c r="B79" s="179"/>
      <c r="C79" s="182"/>
      <c r="D79" s="144"/>
      <c r="E79" s="144"/>
      <c r="F79" s="144"/>
      <c r="G79" s="144"/>
      <c r="H79" s="145"/>
      <c r="I79" s="146">
        <f>'บัญชีคุมงบ(บันทึกข้อมูลได้)'!U77</f>
        <v>0</v>
      </c>
      <c r="J79" s="147">
        <f>'บัญชีคุมงบ(บันทึกข้อมูลได้)'!V77</f>
        <v>0</v>
      </c>
      <c r="K79" s="148"/>
      <c r="L79" s="149"/>
      <c r="X79" s="2"/>
    </row>
    <row r="80" spans="1:24" ht="43.95" customHeight="1">
      <c r="A80" s="362" t="s">
        <v>110</v>
      </c>
      <c r="B80" s="363"/>
      <c r="C80" s="364"/>
      <c r="D80" s="101"/>
      <c r="E80" s="101"/>
      <c r="F80" s="101"/>
      <c r="G80" s="101"/>
      <c r="H80" s="102"/>
      <c r="I80" s="103">
        <f>'บัญชีคุมงบ(บันทึกข้อมูลได้)'!U78</f>
        <v>0</v>
      </c>
      <c r="J80" s="104">
        <f>'บัญชีคุมงบ(บันทึกข้อมูลได้)'!V78</f>
        <v>0</v>
      </c>
      <c r="K80" s="96"/>
      <c r="L80" s="95"/>
      <c r="X80" s="2"/>
    </row>
    <row r="81" spans="1:24" ht="42">
      <c r="A81" s="107">
        <v>1</v>
      </c>
      <c r="B81" s="122"/>
      <c r="C81" s="113" t="s">
        <v>114</v>
      </c>
      <c r="D81" s="101">
        <v>32130</v>
      </c>
      <c r="E81" s="101"/>
      <c r="F81" s="101"/>
      <c r="G81" s="101"/>
      <c r="H81" s="109">
        <f t="shared" si="3"/>
        <v>32130</v>
      </c>
      <c r="I81" s="110">
        <f>'บัญชีคุมงบ(บันทึกข้อมูลได้)'!U79</f>
        <v>32350</v>
      </c>
      <c r="J81" s="111">
        <f>'บัญชีคุมงบ(บันทึกข้อมูลได้)'!V79</f>
        <v>0</v>
      </c>
      <c r="K81" s="98" t="s">
        <v>50</v>
      </c>
      <c r="L81" s="307" t="s">
        <v>402</v>
      </c>
      <c r="X81" s="2"/>
    </row>
    <row r="82" spans="1:24" ht="63">
      <c r="A82" s="107">
        <v>2</v>
      </c>
      <c r="B82" s="122"/>
      <c r="C82" s="123" t="s">
        <v>115</v>
      </c>
      <c r="D82" s="101">
        <v>30700</v>
      </c>
      <c r="E82" s="101"/>
      <c r="F82" s="101"/>
      <c r="G82" s="101"/>
      <c r="H82" s="109">
        <f t="shared" si="3"/>
        <v>30700</v>
      </c>
      <c r="I82" s="110">
        <f>'บัญชีคุมงบ(บันทึกข้อมูลได้)'!U81</f>
        <v>43600</v>
      </c>
      <c r="J82" s="111">
        <f>'บัญชีคุมงบ(บันทึกข้อมูลได้)'!V81</f>
        <v>0</v>
      </c>
      <c r="K82" s="96"/>
      <c r="L82" s="307" t="s">
        <v>402</v>
      </c>
      <c r="X82" s="2"/>
    </row>
    <row r="83" spans="1:24" ht="42.6" customHeight="1">
      <c r="A83" s="362" t="s">
        <v>77</v>
      </c>
      <c r="B83" s="363"/>
      <c r="C83" s="364"/>
      <c r="D83" s="101"/>
      <c r="E83" s="101"/>
      <c r="F83" s="101"/>
      <c r="G83" s="101"/>
      <c r="H83" s="102"/>
      <c r="I83" s="103">
        <f>'บัญชีคุมงบ(บันทึกข้อมูลได้)'!U82</f>
        <v>0</v>
      </c>
      <c r="J83" s="104">
        <f>'บัญชีคุมงบ(บันทึกข้อมูลได้)'!V82</f>
        <v>0</v>
      </c>
      <c r="K83" s="96"/>
      <c r="L83" s="95"/>
      <c r="X83" s="2"/>
    </row>
    <row r="84" spans="1:24" ht="42">
      <c r="A84" s="107">
        <v>1</v>
      </c>
      <c r="B84" s="122"/>
      <c r="C84" s="113" t="s">
        <v>116</v>
      </c>
      <c r="D84" s="101">
        <v>27176</v>
      </c>
      <c r="E84" s="101"/>
      <c r="F84" s="101"/>
      <c r="G84" s="101"/>
      <c r="H84" s="109">
        <f t="shared" ref="H84" si="10">D84+E84+F84+G84</f>
        <v>27176</v>
      </c>
      <c r="I84" s="110">
        <f>'บัญชีคุมงบ(บันทึกข้อมูลได้)'!U83</f>
        <v>27272</v>
      </c>
      <c r="J84" s="111">
        <f>'บัญชีคุมงบ(บันทึกข้อมูลได้)'!V83</f>
        <v>0</v>
      </c>
      <c r="K84" s="98" t="s">
        <v>50</v>
      </c>
      <c r="L84" s="307" t="s">
        <v>402</v>
      </c>
      <c r="X84" s="2"/>
    </row>
    <row r="85" spans="1:24" ht="21" customHeight="1">
      <c r="A85" s="183" t="s">
        <v>169</v>
      </c>
      <c r="B85" s="184"/>
      <c r="C85" s="177"/>
      <c r="D85" s="101"/>
      <c r="E85" s="101"/>
      <c r="F85" s="101"/>
      <c r="G85" s="101"/>
      <c r="H85" s="102"/>
      <c r="I85" s="103">
        <f>'บัญชีคุมงบ(บันทึกข้อมูลได้)'!U84</f>
        <v>0</v>
      </c>
      <c r="J85" s="104">
        <f>'บัญชีคุมงบ(บันทึกข้อมูลได้)'!V84</f>
        <v>0</v>
      </c>
      <c r="K85" s="96"/>
      <c r="L85" s="95"/>
      <c r="X85" s="2"/>
    </row>
    <row r="86" spans="1:24">
      <c r="A86" s="362" t="s">
        <v>56</v>
      </c>
      <c r="B86" s="363"/>
      <c r="C86" s="364"/>
      <c r="D86" s="101"/>
      <c r="E86" s="101"/>
      <c r="F86" s="101"/>
      <c r="G86" s="101"/>
      <c r="H86" s="102"/>
      <c r="I86" s="103">
        <f>'บัญชีคุมงบ(บันทึกข้อมูลได้)'!U85</f>
        <v>0</v>
      </c>
      <c r="J86" s="104">
        <f>'บัญชีคุมงบ(บันทึกข้อมูลได้)'!V85</f>
        <v>0</v>
      </c>
      <c r="K86" s="96"/>
      <c r="L86" s="95"/>
      <c r="X86" s="2"/>
    </row>
    <row r="87" spans="1:24" ht="45.6" customHeight="1">
      <c r="A87" s="107">
        <v>1</v>
      </c>
      <c r="B87" s="128"/>
      <c r="C87" s="127" t="s">
        <v>117</v>
      </c>
      <c r="D87" s="101">
        <v>30250</v>
      </c>
      <c r="E87" s="101"/>
      <c r="F87" s="101"/>
      <c r="G87" s="101"/>
      <c r="H87" s="109">
        <f t="shared" si="3"/>
        <v>30250</v>
      </c>
      <c r="I87" s="110">
        <f>'บัญชีคุมงบ(บันทึกข้อมูลได้)'!U86</f>
        <v>39930</v>
      </c>
      <c r="J87" s="111">
        <f>'บัญชีคุมงบ(บันทึกข้อมูลได้)'!V86</f>
        <v>0</v>
      </c>
      <c r="K87" s="96"/>
      <c r="L87" s="97" t="s">
        <v>406</v>
      </c>
      <c r="X87" s="2"/>
    </row>
    <row r="88" spans="1:24" ht="40.950000000000003" customHeight="1">
      <c r="A88" s="362" t="s">
        <v>110</v>
      </c>
      <c r="B88" s="363"/>
      <c r="C88" s="364"/>
      <c r="D88" s="101"/>
      <c r="E88" s="101"/>
      <c r="F88" s="101"/>
      <c r="G88" s="101"/>
      <c r="H88" s="102"/>
      <c r="I88" s="103">
        <f>'บัญชีคุมงบ(บันทึกข้อมูลได้)'!U87</f>
        <v>0</v>
      </c>
      <c r="J88" s="104">
        <f>'บัญชีคุมงบ(บันทึกข้อมูลได้)'!V87</f>
        <v>0</v>
      </c>
      <c r="K88" s="96"/>
      <c r="L88" s="95"/>
      <c r="X88" s="2"/>
    </row>
    <row r="89" spans="1:24" ht="48">
      <c r="A89" s="107">
        <v>1</v>
      </c>
      <c r="B89" s="128"/>
      <c r="C89" s="129" t="s">
        <v>118</v>
      </c>
      <c r="D89" s="101">
        <v>14000</v>
      </c>
      <c r="E89" s="101"/>
      <c r="F89" s="101"/>
      <c r="G89" s="101"/>
      <c r="H89" s="109">
        <f t="shared" si="3"/>
        <v>14000</v>
      </c>
      <c r="I89" s="110">
        <f>'บัญชีคุมงบ(บันทึกข้อมูลได้)'!U88</f>
        <v>14100</v>
      </c>
      <c r="J89" s="111">
        <f>'บัญชีคุมงบ(บันทึกข้อมูลได้)'!V88</f>
        <v>0</v>
      </c>
      <c r="K89" s="96"/>
      <c r="L89" s="97" t="s">
        <v>407</v>
      </c>
      <c r="X89" s="2"/>
    </row>
    <row r="90" spans="1:24" ht="48">
      <c r="A90" s="107">
        <v>2</v>
      </c>
      <c r="B90" s="128"/>
      <c r="C90" s="129" t="s">
        <v>125</v>
      </c>
      <c r="D90" s="101">
        <v>6001</v>
      </c>
      <c r="E90" s="101"/>
      <c r="F90" s="101"/>
      <c r="G90" s="101"/>
      <c r="H90" s="109">
        <f t="shared" si="3"/>
        <v>6001</v>
      </c>
      <c r="I90" s="110">
        <f>'บัญชีคุมงบ(บันทึกข้อมูลได้)'!U89</f>
        <v>6000</v>
      </c>
      <c r="J90" s="111">
        <f>'บัญชีคุมงบ(บันทึกข้อมูลได้)'!V89</f>
        <v>0</v>
      </c>
      <c r="K90" s="96"/>
      <c r="L90" s="97" t="s">
        <v>407</v>
      </c>
      <c r="X90" s="2"/>
    </row>
    <row r="91" spans="1:24" ht="72">
      <c r="A91" s="107">
        <v>3</v>
      </c>
      <c r="B91" s="128"/>
      <c r="C91" s="129" t="s">
        <v>124</v>
      </c>
      <c r="D91" s="101">
        <v>14100</v>
      </c>
      <c r="E91" s="101"/>
      <c r="F91" s="101"/>
      <c r="G91" s="101"/>
      <c r="H91" s="109">
        <f t="shared" si="3"/>
        <v>14100</v>
      </c>
      <c r="I91" s="110">
        <f>'บัญชีคุมงบ(บันทึกข้อมูลได้)'!U90</f>
        <v>14100</v>
      </c>
      <c r="J91" s="111">
        <f>'บัญชีคุมงบ(บันทึกข้อมูลได้)'!V90</f>
        <v>0</v>
      </c>
      <c r="K91" s="96"/>
      <c r="L91" s="97" t="s">
        <v>408</v>
      </c>
      <c r="X91" s="2"/>
    </row>
    <row r="92" spans="1:24" ht="48">
      <c r="A92" s="107">
        <v>4</v>
      </c>
      <c r="B92" s="128"/>
      <c r="C92" s="129" t="s">
        <v>123</v>
      </c>
      <c r="D92" s="101"/>
      <c r="E92" s="101"/>
      <c r="F92" s="101"/>
      <c r="G92" s="101"/>
      <c r="H92" s="109">
        <f t="shared" si="3"/>
        <v>0</v>
      </c>
      <c r="I92" s="110">
        <f>'บัญชีคุมงบ(บันทึกข้อมูลได้)'!U91</f>
        <v>6000</v>
      </c>
      <c r="J92" s="111">
        <f>'บัญชีคุมงบ(บันทึกข้อมูลได้)'!V91</f>
        <v>0</v>
      </c>
      <c r="K92" s="96"/>
      <c r="L92" s="97" t="s">
        <v>406</v>
      </c>
      <c r="X92" s="2"/>
    </row>
    <row r="93" spans="1:24" ht="72">
      <c r="A93" s="107">
        <v>5</v>
      </c>
      <c r="B93" s="128"/>
      <c r="C93" s="129" t="s">
        <v>122</v>
      </c>
      <c r="D93" s="101">
        <v>14000</v>
      </c>
      <c r="E93" s="101"/>
      <c r="F93" s="101"/>
      <c r="G93" s="101"/>
      <c r="H93" s="109">
        <f t="shared" si="3"/>
        <v>14000</v>
      </c>
      <c r="I93" s="110">
        <f>'บัญชีคุมงบ(บันทึกข้อมูลได้)'!U92</f>
        <v>14100</v>
      </c>
      <c r="J93" s="111">
        <f>'บัญชีคุมงบ(บันทึกข้อมูลได้)'!V92</f>
        <v>0</v>
      </c>
      <c r="K93" s="96"/>
      <c r="L93" s="97" t="s">
        <v>406</v>
      </c>
      <c r="X93" s="2"/>
    </row>
    <row r="94" spans="1:24" ht="96">
      <c r="A94" s="107">
        <v>6</v>
      </c>
      <c r="B94" s="128"/>
      <c r="C94" s="129" t="s">
        <v>121</v>
      </c>
      <c r="D94" s="100">
        <v>6000</v>
      </c>
      <c r="E94" s="101"/>
      <c r="F94" s="101"/>
      <c r="G94" s="101"/>
      <c r="H94" s="109">
        <f t="shared" si="3"/>
        <v>6000</v>
      </c>
      <c r="I94" s="110">
        <f>'บัญชีคุมงบ(บันทึกข้อมูลได้)'!U93</f>
        <v>6000</v>
      </c>
      <c r="J94" s="111">
        <f>'บัญชีคุมงบ(บันทึกข้อมูลได้)'!V93</f>
        <v>0</v>
      </c>
      <c r="K94" s="96"/>
      <c r="L94" s="97" t="s">
        <v>406</v>
      </c>
      <c r="X94" s="2"/>
    </row>
    <row r="95" spans="1:24" ht="48.6" customHeight="1">
      <c r="A95" s="107">
        <v>7</v>
      </c>
      <c r="B95" s="128"/>
      <c r="C95" s="129" t="s">
        <v>120</v>
      </c>
      <c r="D95" s="101"/>
      <c r="E95" s="101"/>
      <c r="F95" s="101"/>
      <c r="G95" s="101"/>
      <c r="H95" s="109">
        <f t="shared" si="3"/>
        <v>0</v>
      </c>
      <c r="I95" s="110">
        <f>'บัญชีคุมงบ(บันทึกข้อมูลได้)'!U94</f>
        <v>14100</v>
      </c>
      <c r="J95" s="111">
        <f>'บัญชีคุมงบ(บันทึกข้อมูลได้)'!V94</f>
        <v>0</v>
      </c>
      <c r="K95" s="96"/>
      <c r="L95" s="97" t="s">
        <v>406</v>
      </c>
      <c r="X95" s="2"/>
    </row>
    <row r="96" spans="1:24" ht="24">
      <c r="A96" s="107">
        <v>8</v>
      </c>
      <c r="B96" s="128"/>
      <c r="C96" s="129" t="s">
        <v>119</v>
      </c>
      <c r="D96" s="101">
        <v>6000</v>
      </c>
      <c r="E96" s="101"/>
      <c r="F96" s="101"/>
      <c r="G96" s="101"/>
      <c r="H96" s="109">
        <f t="shared" si="3"/>
        <v>6000</v>
      </c>
      <c r="I96" s="110">
        <f>'บัญชีคุมงบ(บันทึกข้อมูลได้)'!U95</f>
        <v>6000</v>
      </c>
      <c r="J96" s="111">
        <f>'บัญชีคุมงบ(บันทึกข้อมูลได้)'!V95</f>
        <v>0</v>
      </c>
      <c r="K96" s="96"/>
      <c r="L96" s="97" t="s">
        <v>408</v>
      </c>
      <c r="X96" s="2"/>
    </row>
    <row r="97" spans="1:24" ht="21" customHeight="1">
      <c r="A97" s="183" t="s">
        <v>170</v>
      </c>
      <c r="B97" s="184"/>
      <c r="C97" s="177"/>
      <c r="D97" s="101"/>
      <c r="E97" s="101"/>
      <c r="F97" s="101"/>
      <c r="G97" s="101"/>
      <c r="H97" s="102"/>
      <c r="I97" s="110">
        <f>'บัญชีคุมงบ(บันทึกข้อมูลได้)'!U96</f>
        <v>0</v>
      </c>
      <c r="J97" s="104">
        <f>'บัญชีคุมงบ(บันทึกข้อมูลได้)'!V96</f>
        <v>0</v>
      </c>
      <c r="K97" s="96"/>
      <c r="L97" s="95"/>
      <c r="X97" s="2"/>
    </row>
    <row r="98" spans="1:24" ht="45.6" customHeight="1">
      <c r="A98" s="362" t="s">
        <v>75</v>
      </c>
      <c r="B98" s="363"/>
      <c r="C98" s="364"/>
      <c r="D98" s="101"/>
      <c r="E98" s="101"/>
      <c r="F98" s="101"/>
      <c r="G98" s="101"/>
      <c r="H98" s="102"/>
      <c r="I98" s="110">
        <f>'บัญชีคุมงบ(บันทึกข้อมูลได้)'!U97</f>
        <v>0</v>
      </c>
      <c r="J98" s="104">
        <f>'บัญชีคุมงบ(บันทึกข้อมูลได้)'!V97</f>
        <v>0</v>
      </c>
      <c r="K98" s="96"/>
      <c r="L98" s="95"/>
      <c r="X98" s="2"/>
    </row>
    <row r="99" spans="1:24" ht="25.95" customHeight="1">
      <c r="A99" s="107">
        <v>1</v>
      </c>
      <c r="B99" s="128"/>
      <c r="C99" s="127" t="s">
        <v>134</v>
      </c>
      <c r="D99" s="101">
        <v>5366</v>
      </c>
      <c r="E99" s="101"/>
      <c r="F99" s="101"/>
      <c r="G99" s="101"/>
      <c r="H99" s="109">
        <f t="shared" ref="H99" si="11">D99+E99+F99+G99</f>
        <v>5366</v>
      </c>
      <c r="I99" s="110">
        <f>'บัญชีคุมงบ(บันทึกข้อมูลได้)'!U98</f>
        <v>0</v>
      </c>
      <c r="J99" s="111">
        <f>'บัญชีคุมงบ(บันทึกข้อมูลได้)'!V98</f>
        <v>0</v>
      </c>
      <c r="K99" s="96"/>
      <c r="L99" s="97" t="s">
        <v>417</v>
      </c>
      <c r="X99" s="2"/>
    </row>
    <row r="100" spans="1:24">
      <c r="A100" s="362" t="s">
        <v>126</v>
      </c>
      <c r="B100" s="363"/>
      <c r="C100" s="364"/>
      <c r="D100" s="101"/>
      <c r="E100" s="101"/>
      <c r="F100" s="101"/>
      <c r="G100" s="101"/>
      <c r="H100" s="102"/>
      <c r="I100" s="103">
        <f>'บัญชีคุมงบ(บันทึกข้อมูลได้)'!U99</f>
        <v>0</v>
      </c>
      <c r="J100" s="104">
        <f>'บัญชีคุมงบ(บันทึกข้อมูลได้)'!V99</f>
        <v>0</v>
      </c>
      <c r="K100" s="96"/>
      <c r="L100" s="95"/>
      <c r="X100" s="2"/>
    </row>
    <row r="101" spans="1:24" ht="48">
      <c r="A101" s="107">
        <v>1</v>
      </c>
      <c r="B101" s="128"/>
      <c r="C101" s="127" t="s">
        <v>135</v>
      </c>
      <c r="D101" s="101">
        <v>20000</v>
      </c>
      <c r="E101" s="101"/>
      <c r="F101" s="101"/>
      <c r="G101" s="101"/>
      <c r="H101" s="109">
        <f t="shared" ref="H101" si="12">D101+E101+F101+G101</f>
        <v>20000</v>
      </c>
      <c r="I101" s="110">
        <f>'บัญชีคุมงบ(บันทึกข้อมูลได้)'!U100</f>
        <v>18245</v>
      </c>
      <c r="J101" s="111">
        <f>'บัญชีคุมงบ(บันทึกข้อมูลได้)'!V100</f>
        <v>0</v>
      </c>
      <c r="K101" s="96"/>
      <c r="L101" s="97" t="s">
        <v>417</v>
      </c>
      <c r="X101" s="2"/>
    </row>
    <row r="102" spans="1:24">
      <c r="A102" s="362" t="s">
        <v>126</v>
      </c>
      <c r="B102" s="363"/>
      <c r="C102" s="364"/>
      <c r="D102" s="101"/>
      <c r="E102" s="101"/>
      <c r="F102" s="101"/>
      <c r="G102" s="101"/>
      <c r="H102" s="102"/>
      <c r="I102" s="103">
        <f>'บัญชีคุมงบ(บันทึกข้อมูลได้)'!U101</f>
        <v>0</v>
      </c>
      <c r="J102" s="104">
        <f>'บัญชีคุมงบ(บันทึกข้อมูลได้)'!V101</f>
        <v>0</v>
      </c>
      <c r="K102" s="96"/>
      <c r="L102" s="95"/>
      <c r="X102" s="2"/>
    </row>
    <row r="103" spans="1:24" ht="21" customHeight="1">
      <c r="A103" s="107">
        <v>1</v>
      </c>
      <c r="B103" s="128"/>
      <c r="C103" s="127" t="s">
        <v>136</v>
      </c>
      <c r="D103" s="101">
        <v>20000</v>
      </c>
      <c r="E103" s="101"/>
      <c r="F103" s="101"/>
      <c r="G103" s="101"/>
      <c r="H103" s="109">
        <f t="shared" ref="H103" si="13">D103+E103+F103+G103</f>
        <v>20000</v>
      </c>
      <c r="I103" s="110">
        <f>'บัญชีคุมงบ(บันทึกข้อมูลได้)'!U102</f>
        <v>18000</v>
      </c>
      <c r="J103" s="111">
        <f>'บัญชีคุมงบ(บันทึกข้อมูลได้)'!V102</f>
        <v>0</v>
      </c>
      <c r="K103" s="96"/>
      <c r="L103" s="307" t="s">
        <v>419</v>
      </c>
      <c r="X103" s="2"/>
    </row>
    <row r="104" spans="1:24" ht="21" customHeight="1">
      <c r="A104" s="192">
        <v>2</v>
      </c>
      <c r="B104" s="193"/>
      <c r="C104" s="194" t="s">
        <v>137</v>
      </c>
      <c r="D104" s="101">
        <v>13008</v>
      </c>
      <c r="E104" s="101"/>
      <c r="F104" s="101"/>
      <c r="G104" s="101"/>
      <c r="H104" s="109">
        <v>13000</v>
      </c>
      <c r="I104" s="110">
        <f>'บัญชีคุมงบ(บันทึกข้อมูลได้)'!U103</f>
        <v>20000</v>
      </c>
      <c r="J104" s="111">
        <f>'บัญชีคุมงบ(บันทึกข้อมูลได้)'!V103</f>
        <v>-7000</v>
      </c>
      <c r="K104" s="96"/>
      <c r="L104" s="307" t="s">
        <v>387</v>
      </c>
      <c r="X104" s="2"/>
    </row>
    <row r="105" spans="1:24" ht="21" customHeight="1">
      <c r="A105" s="192">
        <v>3</v>
      </c>
      <c r="B105" s="193"/>
      <c r="C105" s="194" t="s">
        <v>138</v>
      </c>
      <c r="D105" s="101">
        <v>10000</v>
      </c>
      <c r="E105" s="101"/>
      <c r="F105" s="101"/>
      <c r="G105" s="101"/>
      <c r="H105" s="109">
        <f t="shared" ref="H105" si="14">D105+E105+F105+G105</f>
        <v>10000</v>
      </c>
      <c r="I105" s="110">
        <v>10000</v>
      </c>
      <c r="J105" s="111">
        <f>'บัญชีคุมงบ(บันทึกข้อมูลได้)'!V104</f>
        <v>0</v>
      </c>
      <c r="K105" s="96"/>
      <c r="L105" s="307" t="s">
        <v>418</v>
      </c>
      <c r="X105" s="2"/>
    </row>
    <row r="106" spans="1:24" ht="21" customHeight="1">
      <c r="A106" s="362" t="s">
        <v>126</v>
      </c>
      <c r="B106" s="363"/>
      <c r="C106" s="364"/>
      <c r="D106" s="101"/>
      <c r="E106" s="101"/>
      <c r="F106" s="101"/>
      <c r="G106" s="101"/>
      <c r="H106" s="102"/>
      <c r="I106" s="103">
        <f>'บัญชีคุมงบ(บันทึกข้อมูลได้)'!U104</f>
        <v>0</v>
      </c>
      <c r="J106" s="104">
        <f>'บัญชีคุมงบ(บันทึกข้อมูลได้)'!V104</f>
        <v>0</v>
      </c>
      <c r="K106" s="96"/>
      <c r="L106" s="95"/>
      <c r="X106" s="2"/>
    </row>
    <row r="107" spans="1:24" ht="21" customHeight="1">
      <c r="A107" s="107">
        <v>1</v>
      </c>
      <c r="B107" s="128"/>
      <c r="C107" s="127" t="s">
        <v>139</v>
      </c>
      <c r="D107" s="101">
        <v>13160</v>
      </c>
      <c r="E107" s="101"/>
      <c r="F107" s="101"/>
      <c r="G107" s="101"/>
      <c r="H107" s="109">
        <f t="shared" ref="H107:H108" si="15">D107+E107+F107+G107</f>
        <v>13160</v>
      </c>
      <c r="I107" s="110">
        <f>'บัญชีคุมงบ(บันทึกข้อมูลได้)'!U105</f>
        <v>18030</v>
      </c>
      <c r="J107" s="111">
        <f>'บัญชีคุมงบ(บันทึกข้อมูลได้)'!V105</f>
        <v>0</v>
      </c>
      <c r="K107" s="96"/>
      <c r="L107" s="307" t="s">
        <v>420</v>
      </c>
      <c r="X107" s="2"/>
    </row>
    <row r="108" spans="1:24" ht="21" customHeight="1">
      <c r="A108" s="107">
        <v>2</v>
      </c>
      <c r="B108" s="128"/>
      <c r="C108" s="127" t="s">
        <v>140</v>
      </c>
      <c r="D108" s="101">
        <v>18554</v>
      </c>
      <c r="E108" s="101"/>
      <c r="F108" s="101"/>
      <c r="G108" s="101"/>
      <c r="H108" s="109">
        <f t="shared" si="15"/>
        <v>18554</v>
      </c>
      <c r="I108" s="110">
        <f>'บัญชีคุมงบ(บันทึกข้อมูลได้)'!U106</f>
        <v>20000</v>
      </c>
      <c r="J108" s="111">
        <f>'บัญชีคุมงบ(บันทึกข้อมูลได้)'!V106</f>
        <v>0</v>
      </c>
      <c r="K108" s="96"/>
      <c r="L108" s="307" t="s">
        <v>419</v>
      </c>
      <c r="X108" s="2"/>
    </row>
    <row r="109" spans="1:24">
      <c r="A109" s="183" t="s">
        <v>171</v>
      </c>
      <c r="B109" s="184"/>
      <c r="C109" s="177"/>
      <c r="D109" s="101"/>
      <c r="E109" s="101"/>
      <c r="F109" s="101"/>
      <c r="G109" s="101"/>
      <c r="H109" s="102"/>
      <c r="I109" s="110">
        <f>'บัญชีคุมงบ(บันทึกข้อมูลได้)'!U107</f>
        <v>0</v>
      </c>
      <c r="J109" s="104">
        <f>'บัญชีคุมงบ(บันทึกข้อมูลได้)'!V107</f>
        <v>0</v>
      </c>
      <c r="K109" s="96"/>
      <c r="L109" s="95"/>
      <c r="X109" s="2"/>
    </row>
    <row r="110" spans="1:24">
      <c r="A110" s="362" t="s">
        <v>56</v>
      </c>
      <c r="B110" s="363"/>
      <c r="C110" s="364"/>
      <c r="D110" s="101"/>
      <c r="E110" s="101"/>
      <c r="F110" s="101"/>
      <c r="G110" s="101"/>
      <c r="H110" s="102"/>
      <c r="I110" s="110">
        <f>'บัญชีคุมงบ(บันทึกข้อมูลได้)'!U108</f>
        <v>0</v>
      </c>
      <c r="J110" s="104">
        <f>'บัญชีคุมงบ(บันทึกข้อมูลได้)'!V108</f>
        <v>0</v>
      </c>
      <c r="K110" s="96"/>
      <c r="L110" s="95"/>
      <c r="X110" s="2"/>
    </row>
    <row r="111" spans="1:24" ht="72">
      <c r="A111" s="107">
        <v>1</v>
      </c>
      <c r="B111" s="128"/>
      <c r="C111" s="127" t="s">
        <v>141</v>
      </c>
      <c r="D111" s="101">
        <v>5000</v>
      </c>
      <c r="E111" s="101"/>
      <c r="F111" s="101"/>
      <c r="G111" s="101"/>
      <c r="H111" s="109">
        <f t="shared" ref="H111" si="16">D111+E111+F111+G111</f>
        <v>5000</v>
      </c>
      <c r="I111" s="110">
        <f>'บัญชีคุมงบ(บันทึกข้อมูลได้)'!U109</f>
        <v>0</v>
      </c>
      <c r="J111" s="111">
        <f>'บัญชีคุมงบ(บันทึกข้อมูลได้)'!V109</f>
        <v>0</v>
      </c>
      <c r="K111" s="96"/>
      <c r="L111" s="309" t="s">
        <v>399</v>
      </c>
      <c r="X111" s="2"/>
    </row>
    <row r="112" spans="1:24">
      <c r="A112" s="362" t="s">
        <v>59</v>
      </c>
      <c r="B112" s="363"/>
      <c r="C112" s="364"/>
      <c r="D112" s="101"/>
      <c r="E112" s="101"/>
      <c r="F112" s="101"/>
      <c r="G112" s="101"/>
      <c r="H112" s="102"/>
      <c r="I112" s="103">
        <f>'บัญชีคุมงบ(บันทึกข้อมูลได้)'!U110</f>
        <v>0</v>
      </c>
      <c r="J112" s="104">
        <f>'บัญชีคุมงบ(บันทึกข้อมูลได้)'!V110</f>
        <v>0</v>
      </c>
      <c r="K112" s="96"/>
      <c r="L112" s="311"/>
      <c r="X112" s="2"/>
    </row>
    <row r="113" spans="1:24" ht="72">
      <c r="A113" s="107">
        <v>1</v>
      </c>
      <c r="B113" s="128"/>
      <c r="C113" s="127" t="s">
        <v>142</v>
      </c>
      <c r="D113" s="101">
        <v>62064</v>
      </c>
      <c r="E113" s="101"/>
      <c r="F113" s="101"/>
      <c r="G113" s="101"/>
      <c r="H113" s="109">
        <f t="shared" ref="H113" si="17">D113+E113+F113+G113</f>
        <v>62064</v>
      </c>
      <c r="I113" s="110">
        <f>'บัญชีคุมงบ(บันทึกข้อมูลได้)'!U111</f>
        <v>76080</v>
      </c>
      <c r="J113" s="111">
        <f>'บัญชีคุมงบ(บันทึกข้อมูลได้)'!V111</f>
        <v>0</v>
      </c>
      <c r="K113" s="96"/>
      <c r="L113" s="309" t="s">
        <v>399</v>
      </c>
      <c r="X113" s="2"/>
    </row>
    <row r="114" spans="1:24">
      <c r="A114" s="362" t="s">
        <v>77</v>
      </c>
      <c r="B114" s="363"/>
      <c r="C114" s="364"/>
      <c r="D114" s="101"/>
      <c r="E114" s="101"/>
      <c r="F114" s="101"/>
      <c r="G114" s="101"/>
      <c r="H114" s="102"/>
      <c r="I114" s="103">
        <f>'บัญชีคุมงบ(บันทึกข้อมูลได้)'!U112</f>
        <v>0</v>
      </c>
      <c r="J114" s="104">
        <f>'บัญชีคุมงบ(บันทึกข้อมูลได้)'!V112</f>
        <v>0</v>
      </c>
      <c r="K114" s="96"/>
      <c r="L114" s="311"/>
      <c r="X114" s="2"/>
    </row>
    <row r="115" spans="1:24" ht="54.6" customHeight="1">
      <c r="A115" s="107">
        <v>1</v>
      </c>
      <c r="B115" s="128"/>
      <c r="C115" s="127" t="s">
        <v>143</v>
      </c>
      <c r="D115" s="101">
        <v>14936</v>
      </c>
      <c r="E115" s="101"/>
      <c r="F115" s="101"/>
      <c r="G115" s="101"/>
      <c r="H115" s="109">
        <f t="shared" ref="H115" si="18">D115+E115+F115+G115</f>
        <v>14936</v>
      </c>
      <c r="I115" s="110">
        <f>'บัญชีคุมงบ(บันทึกข้อมูลได้)'!U113</f>
        <v>14948</v>
      </c>
      <c r="J115" s="111">
        <f>'บัญชีคุมงบ(บันทึกข้อมูลได้)'!V113</f>
        <v>0</v>
      </c>
      <c r="K115" s="96"/>
      <c r="L115" s="309" t="s">
        <v>399</v>
      </c>
      <c r="X115" s="2"/>
    </row>
    <row r="116" spans="1:24" ht="21" customHeight="1">
      <c r="A116" s="362" t="s">
        <v>99</v>
      </c>
      <c r="B116" s="363"/>
      <c r="C116" s="364"/>
      <c r="D116" s="101"/>
      <c r="E116" s="101"/>
      <c r="F116" s="101"/>
      <c r="G116" s="101"/>
      <c r="H116" s="102"/>
      <c r="I116" s="103">
        <f>'บัญชีคุมงบ(บันทึกข้อมูลได้)'!U114</f>
        <v>0</v>
      </c>
      <c r="J116" s="104">
        <f>'บัญชีคุมงบ(บันทึกข้อมูลได้)'!V114</f>
        <v>0</v>
      </c>
      <c r="K116" s="96"/>
      <c r="L116" s="311"/>
      <c r="X116" s="2"/>
    </row>
    <row r="117" spans="1:24" ht="48">
      <c r="A117" s="107">
        <v>1</v>
      </c>
      <c r="B117" s="128"/>
      <c r="C117" s="127" t="s">
        <v>144</v>
      </c>
      <c r="D117" s="101">
        <v>8000</v>
      </c>
      <c r="E117" s="101"/>
      <c r="F117" s="101"/>
      <c r="G117" s="101"/>
      <c r="H117" s="109">
        <f t="shared" ref="H117:H128" si="19">D117+E117+F117+G117</f>
        <v>8000</v>
      </c>
      <c r="I117" s="110">
        <f>'บัญชีคุมงบ(บันทึกข้อมูลได้)'!U115</f>
        <v>22800</v>
      </c>
      <c r="J117" s="111">
        <f>'บัญชีคุมงบ(บันทึกข้อมูลได้)'!V115</f>
        <v>0</v>
      </c>
      <c r="K117" s="96"/>
      <c r="L117" s="309" t="s">
        <v>399</v>
      </c>
      <c r="X117" s="2"/>
    </row>
    <row r="118" spans="1:24">
      <c r="A118" s="183" t="s">
        <v>172</v>
      </c>
      <c r="B118" s="184"/>
      <c r="C118" s="177"/>
      <c r="D118" s="101"/>
      <c r="E118" s="101"/>
      <c r="F118" s="101"/>
      <c r="G118" s="101"/>
      <c r="H118" s="109">
        <f t="shared" si="19"/>
        <v>0</v>
      </c>
      <c r="I118" s="110">
        <f>'บัญชีคุมงบ(บันทึกข้อมูลได้)'!U116</f>
        <v>0</v>
      </c>
      <c r="J118" s="111">
        <f>'บัญชีคุมงบ(บันทึกข้อมูลได้)'!V116</f>
        <v>0</v>
      </c>
      <c r="K118" s="96"/>
      <c r="L118" s="95"/>
      <c r="X118" s="2"/>
    </row>
    <row r="119" spans="1:24">
      <c r="A119" s="362" t="s">
        <v>56</v>
      </c>
      <c r="B119" s="363"/>
      <c r="C119" s="364"/>
      <c r="D119" s="101"/>
      <c r="E119" s="101"/>
      <c r="F119" s="101"/>
      <c r="G119" s="101"/>
      <c r="H119" s="109">
        <f t="shared" si="19"/>
        <v>0</v>
      </c>
      <c r="I119" s="110">
        <f>'บัญชีคุมงบ(บันทึกข้อมูลได้)'!U117</f>
        <v>0</v>
      </c>
      <c r="J119" s="111">
        <f>'บัญชีคุมงบ(บันทึกข้อมูลได้)'!V117</f>
        <v>0</v>
      </c>
      <c r="K119" s="96"/>
      <c r="L119" s="95"/>
      <c r="X119" s="2"/>
    </row>
    <row r="120" spans="1:24" ht="72">
      <c r="A120" s="107">
        <v>1</v>
      </c>
      <c r="B120" s="128"/>
      <c r="C120" s="127" t="s">
        <v>145</v>
      </c>
      <c r="D120" s="101">
        <v>32020</v>
      </c>
      <c r="E120" s="101"/>
      <c r="F120" s="101"/>
      <c r="G120" s="101"/>
      <c r="H120" s="109">
        <f t="shared" si="19"/>
        <v>32020</v>
      </c>
      <c r="I120" s="110">
        <f>'บัญชีคุมงบ(บันทึกข้อมูลได้)'!U118</f>
        <v>32070</v>
      </c>
      <c r="J120" s="111">
        <f>'บัญชีคุมงบ(บันทึกข้อมูลได้)'!V118</f>
        <v>0</v>
      </c>
      <c r="K120" s="96"/>
      <c r="L120" s="307" t="s">
        <v>410</v>
      </c>
      <c r="X120" s="2"/>
    </row>
    <row r="121" spans="1:24" ht="48">
      <c r="A121" s="192">
        <v>2</v>
      </c>
      <c r="B121" s="193"/>
      <c r="C121" s="194" t="s">
        <v>146</v>
      </c>
      <c r="D121" s="101">
        <v>30000</v>
      </c>
      <c r="E121" s="101"/>
      <c r="F121" s="101"/>
      <c r="G121" s="101"/>
      <c r="H121" s="109">
        <f t="shared" si="19"/>
        <v>30000</v>
      </c>
      <c r="I121" s="110">
        <f>'บัญชีคุมงบ(บันทึกข้อมูลได้)'!U119</f>
        <v>30400</v>
      </c>
      <c r="J121" s="111">
        <f>'บัญชีคุมงบ(บันทึกข้อมูลได้)'!V119</f>
        <v>0</v>
      </c>
      <c r="K121" s="96"/>
      <c r="L121" s="307" t="s">
        <v>409</v>
      </c>
      <c r="X121" s="2"/>
    </row>
    <row r="122" spans="1:24" ht="48">
      <c r="A122" s="192">
        <v>3</v>
      </c>
      <c r="B122" s="193"/>
      <c r="C122" s="194" t="s">
        <v>147</v>
      </c>
      <c r="D122" s="101">
        <v>7380</v>
      </c>
      <c r="E122" s="101"/>
      <c r="F122" s="101"/>
      <c r="G122" s="101"/>
      <c r="H122" s="109">
        <f t="shared" si="19"/>
        <v>7380</v>
      </c>
      <c r="I122" s="110">
        <f>'บัญชีคุมงบ(บันทึกข้อมูลได้)'!U120</f>
        <v>27700</v>
      </c>
      <c r="J122" s="111">
        <f>'บัญชีคุมงบ(บันทึกข้อมูลได้)'!V120</f>
        <v>0</v>
      </c>
      <c r="K122" s="96"/>
      <c r="L122" s="307" t="s">
        <v>409</v>
      </c>
      <c r="X122" s="2"/>
    </row>
    <row r="123" spans="1:24" ht="46.2" customHeight="1">
      <c r="A123" s="192">
        <v>4</v>
      </c>
      <c r="B123" s="193"/>
      <c r="C123" s="194" t="s">
        <v>148</v>
      </c>
      <c r="D123" s="101">
        <v>32010</v>
      </c>
      <c r="E123" s="101"/>
      <c r="F123" s="101"/>
      <c r="G123" s="101"/>
      <c r="H123" s="109">
        <f t="shared" si="19"/>
        <v>32010</v>
      </c>
      <c r="I123" s="110">
        <f>'บัญชีคุมงบ(บันทึกข้อมูลได้)'!U121</f>
        <v>30101</v>
      </c>
      <c r="J123" s="111">
        <f>'บัญชีคุมงบ(บันทึกข้อมูลได้)'!V121</f>
        <v>1909</v>
      </c>
      <c r="K123" s="96"/>
      <c r="L123" s="97" t="s">
        <v>411</v>
      </c>
      <c r="X123" s="2"/>
    </row>
    <row r="124" spans="1:24" ht="25.2" customHeight="1">
      <c r="A124" s="192">
        <v>5</v>
      </c>
      <c r="B124" s="193"/>
      <c r="C124" s="194" t="s">
        <v>149</v>
      </c>
      <c r="D124" s="101">
        <v>13460</v>
      </c>
      <c r="E124" s="101"/>
      <c r="F124" s="101"/>
      <c r="G124" s="101"/>
      <c r="H124" s="109">
        <f t="shared" si="19"/>
        <v>13460</v>
      </c>
      <c r="I124" s="110">
        <f>'บัญชีคุมงบ(บันทึกข้อมูลได้)'!U122</f>
        <v>0</v>
      </c>
      <c r="J124" s="111">
        <f>'บัญชีคุมงบ(บันทึกข้อมูลได้)'!V122</f>
        <v>15445</v>
      </c>
      <c r="K124" s="96"/>
      <c r="L124" s="307" t="s">
        <v>409</v>
      </c>
      <c r="X124" s="2"/>
    </row>
    <row r="125" spans="1:24">
      <c r="A125" s="362" t="s">
        <v>59</v>
      </c>
      <c r="B125" s="363"/>
      <c r="C125" s="364"/>
      <c r="D125" s="101"/>
      <c r="E125" s="101"/>
      <c r="F125" s="101"/>
      <c r="G125" s="101"/>
      <c r="H125" s="109">
        <f t="shared" si="19"/>
        <v>0</v>
      </c>
      <c r="I125" s="110">
        <f>'บัญชีคุมงบ(บันทึกข้อมูลได้)'!U123</f>
        <v>0</v>
      </c>
      <c r="J125" s="111">
        <f>'บัญชีคุมงบ(บันทึกข้อมูลได้)'!V123</f>
        <v>0</v>
      </c>
      <c r="K125" s="96"/>
      <c r="L125" s="95"/>
      <c r="X125" s="2"/>
    </row>
    <row r="126" spans="1:24" ht="26.4" customHeight="1">
      <c r="A126" s="107">
        <v>1</v>
      </c>
      <c r="B126" s="128"/>
      <c r="C126" s="127" t="s">
        <v>150</v>
      </c>
      <c r="D126" s="101">
        <v>62064</v>
      </c>
      <c r="E126" s="101"/>
      <c r="F126" s="101"/>
      <c r="G126" s="101"/>
      <c r="H126" s="109">
        <f t="shared" si="19"/>
        <v>62064</v>
      </c>
      <c r="I126" s="110">
        <f>'บัญชีคุมงบ(บันทึกข้อมูลได้)'!U124</f>
        <v>2980</v>
      </c>
      <c r="J126" s="111">
        <f>'บัญชีคุมงบ(บันทึกข้อมูลได้)'!V124</f>
        <v>0</v>
      </c>
      <c r="K126" s="96"/>
      <c r="L126" s="307" t="s">
        <v>409</v>
      </c>
      <c r="X126" s="2"/>
    </row>
    <row r="127" spans="1:24">
      <c r="A127" s="362" t="s">
        <v>77</v>
      </c>
      <c r="B127" s="363"/>
      <c r="C127" s="364"/>
      <c r="D127" s="101"/>
      <c r="E127" s="101"/>
      <c r="F127" s="101"/>
      <c r="G127" s="101"/>
      <c r="H127" s="109">
        <f t="shared" si="19"/>
        <v>0</v>
      </c>
      <c r="I127" s="110">
        <f>'บัญชีคุมงบ(บันทึกข้อมูลได้)'!U125</f>
        <v>0</v>
      </c>
      <c r="J127" s="111">
        <f>'บัญชีคุมงบ(บันทึกข้อมูลได้)'!V125</f>
        <v>0</v>
      </c>
      <c r="K127" s="96"/>
      <c r="L127" s="95"/>
      <c r="X127" s="2"/>
    </row>
    <row r="128" spans="1:24" ht="63">
      <c r="A128" s="196">
        <v>1</v>
      </c>
      <c r="B128" s="162"/>
      <c r="C128" s="195" t="s">
        <v>151</v>
      </c>
      <c r="D128" s="101">
        <v>5530</v>
      </c>
      <c r="E128" s="101"/>
      <c r="F128" s="101"/>
      <c r="G128" s="101"/>
      <c r="H128" s="109">
        <f t="shared" si="19"/>
        <v>5530</v>
      </c>
      <c r="I128" s="110">
        <f>'บัญชีคุมงบ(บันทึกข้อมูลได้)'!U126</f>
        <v>8170</v>
      </c>
      <c r="J128" s="111">
        <f>'บัญชีคุมงบ(บันทึกข้อมูลได้)'!V126</f>
        <v>0</v>
      </c>
      <c r="K128" s="96"/>
      <c r="L128" s="307" t="s">
        <v>409</v>
      </c>
      <c r="X128" s="2"/>
    </row>
    <row r="129" spans="1:24">
      <c r="A129" s="183" t="s">
        <v>173</v>
      </c>
      <c r="B129" s="184"/>
      <c r="C129" s="177"/>
      <c r="D129" s="101"/>
      <c r="E129" s="101"/>
      <c r="F129" s="101"/>
      <c r="G129" s="101"/>
      <c r="H129" s="102"/>
      <c r="I129" s="110">
        <f>'บัญชีคุมงบ(บันทึกข้อมูลได้)'!U127</f>
        <v>0</v>
      </c>
      <c r="J129" s="104">
        <f>'บัญชีคุมงบ(บันทึกข้อมูลได้)'!V127</f>
        <v>0</v>
      </c>
      <c r="K129" s="96"/>
      <c r="L129" s="95"/>
      <c r="X129" s="2"/>
    </row>
    <row r="130" spans="1:24">
      <c r="A130" s="362" t="s">
        <v>56</v>
      </c>
      <c r="B130" s="363"/>
      <c r="C130" s="364"/>
      <c r="D130" s="101"/>
      <c r="E130" s="101"/>
      <c r="F130" s="101"/>
      <c r="G130" s="101"/>
      <c r="H130" s="102"/>
      <c r="I130" s="110">
        <f>'บัญชีคุมงบ(บันทึกข้อมูลได้)'!U128</f>
        <v>0</v>
      </c>
      <c r="J130" s="104">
        <f>'บัญชีคุมงบ(บันทึกข้อมูลได้)'!V128</f>
        <v>0</v>
      </c>
      <c r="K130" s="96"/>
      <c r="L130" s="95"/>
      <c r="X130" s="2"/>
    </row>
    <row r="131" spans="1:24" ht="72">
      <c r="A131" s="107">
        <v>1</v>
      </c>
      <c r="B131" s="128"/>
      <c r="C131" s="127" t="s">
        <v>152</v>
      </c>
      <c r="D131" s="101">
        <v>3000</v>
      </c>
      <c r="E131" s="101"/>
      <c r="F131" s="101"/>
      <c r="G131" s="101"/>
      <c r="H131" s="109">
        <f t="shared" ref="H131" si="20">D131+E131+F131+G131</f>
        <v>3000</v>
      </c>
      <c r="I131" s="110">
        <f>'บัญชีคุมงบ(บันทึกข้อมูลได้)'!U129</f>
        <v>0</v>
      </c>
      <c r="J131" s="111">
        <f>'บัญชีคุมงบ(บันทึกข้อมูลได้)'!V129</f>
        <v>0</v>
      </c>
      <c r="K131" s="96"/>
      <c r="L131" s="97" t="s">
        <v>373</v>
      </c>
      <c r="X131" s="2"/>
    </row>
    <row r="132" spans="1:24">
      <c r="A132" s="362" t="s">
        <v>59</v>
      </c>
      <c r="B132" s="363"/>
      <c r="C132" s="364"/>
      <c r="D132" s="101"/>
      <c r="E132" s="101"/>
      <c r="F132" s="101"/>
      <c r="G132" s="101"/>
      <c r="H132" s="102"/>
      <c r="I132" s="103">
        <f>'บัญชีคุมงบ(บันทึกข้อมูลได้)'!U130</f>
        <v>0</v>
      </c>
      <c r="J132" s="104">
        <f>'บัญชีคุมงบ(บันทึกข้อมูลได้)'!V130</f>
        <v>0</v>
      </c>
      <c r="K132" s="96"/>
      <c r="L132" s="95"/>
      <c r="X132" s="2"/>
    </row>
    <row r="133" spans="1:24" ht="48">
      <c r="A133" s="107">
        <v>1</v>
      </c>
      <c r="B133" s="128"/>
      <c r="C133" s="127" t="s">
        <v>153</v>
      </c>
      <c r="D133" s="101">
        <v>21139</v>
      </c>
      <c r="E133" s="101"/>
      <c r="F133" s="101"/>
      <c r="G133" s="101"/>
      <c r="H133" s="109">
        <f t="shared" ref="H133" si="21">D133+E133+F133+G133</f>
        <v>21139</v>
      </c>
      <c r="I133" s="110">
        <f>'บัญชีคุมงบ(บันทึกข้อมูลได้)'!U131</f>
        <v>20825</v>
      </c>
      <c r="J133" s="111">
        <f>'บัญชีคุมงบ(บันทึกข้อมูลได้)'!V131</f>
        <v>314</v>
      </c>
      <c r="K133" s="96"/>
      <c r="L133" s="97" t="s">
        <v>373</v>
      </c>
      <c r="X133" s="2"/>
    </row>
    <row r="134" spans="1:24" ht="40.950000000000003" customHeight="1">
      <c r="A134" s="362" t="s">
        <v>77</v>
      </c>
      <c r="B134" s="363"/>
      <c r="C134" s="364"/>
      <c r="D134" s="101"/>
      <c r="E134" s="101"/>
      <c r="F134" s="101"/>
      <c r="G134" s="101"/>
      <c r="H134" s="102"/>
      <c r="I134" s="103">
        <f>'บัญชีคุมงบ(บันทึกข้อมูลได้)'!U132</f>
        <v>0</v>
      </c>
      <c r="J134" s="104">
        <f>'บัญชีคุมงบ(บันทึกข้อมูลได้)'!V132</f>
        <v>0</v>
      </c>
      <c r="K134" s="96"/>
      <c r="L134" s="95"/>
      <c r="X134" s="2"/>
    </row>
    <row r="135" spans="1:24" ht="48">
      <c r="A135" s="107">
        <v>1</v>
      </c>
      <c r="B135" s="128"/>
      <c r="C135" s="127" t="s">
        <v>154</v>
      </c>
      <c r="D135" s="101">
        <v>861</v>
      </c>
      <c r="E135" s="101"/>
      <c r="F135" s="101"/>
      <c r="G135" s="101"/>
      <c r="H135" s="109">
        <f t="shared" ref="H135" si="22">D135+E135+F135+G135</f>
        <v>861</v>
      </c>
      <c r="I135" s="110">
        <f>'บัญชีคุมงบ(บันทึกข้อมูลได้)'!U133</f>
        <v>1508</v>
      </c>
      <c r="J135" s="111">
        <f>'บัญชีคุมงบ(บันทึกข้อมูลได้)'!V133</f>
        <v>0</v>
      </c>
      <c r="K135" s="96"/>
      <c r="L135" s="97" t="s">
        <v>373</v>
      </c>
      <c r="X135" s="2"/>
    </row>
    <row r="136" spans="1:24">
      <c r="A136" s="183" t="s">
        <v>174</v>
      </c>
      <c r="B136" s="184"/>
      <c r="C136" s="177"/>
      <c r="D136" s="101"/>
      <c r="E136" s="101"/>
      <c r="F136" s="101"/>
      <c r="G136" s="101"/>
      <c r="H136" s="102"/>
      <c r="I136" s="110">
        <f>'บัญชีคุมงบ(บันทึกข้อมูลได้)'!U134</f>
        <v>0</v>
      </c>
      <c r="J136" s="104">
        <f>'บัญชีคุมงบ(บันทึกข้อมูลได้)'!V134</f>
        <v>0</v>
      </c>
      <c r="K136" s="96"/>
      <c r="L136" s="95"/>
      <c r="X136" s="2"/>
    </row>
    <row r="137" spans="1:24">
      <c r="A137" s="362" t="s">
        <v>56</v>
      </c>
      <c r="B137" s="363"/>
      <c r="C137" s="364"/>
      <c r="D137" s="101"/>
      <c r="E137" s="101"/>
      <c r="F137" s="101"/>
      <c r="G137" s="101"/>
      <c r="H137" s="102"/>
      <c r="I137" s="110">
        <f>'บัญชีคุมงบ(บันทึกข้อมูลได้)'!U135</f>
        <v>0</v>
      </c>
      <c r="J137" s="104">
        <f>'บัญชีคุมงบ(บันทึกข้อมูลได้)'!V135</f>
        <v>0</v>
      </c>
      <c r="K137" s="96"/>
      <c r="L137" s="95"/>
      <c r="X137" s="2"/>
    </row>
    <row r="138" spans="1:24" ht="43.95" customHeight="1">
      <c r="A138" s="107">
        <v>1</v>
      </c>
      <c r="B138" s="128"/>
      <c r="C138" s="127" t="s">
        <v>158</v>
      </c>
      <c r="D138" s="101">
        <v>4120</v>
      </c>
      <c r="E138" s="101"/>
      <c r="F138" s="101"/>
      <c r="G138" s="101"/>
      <c r="H138" s="109">
        <f t="shared" ref="H138" si="23">D138+E138+F138+G138</f>
        <v>4120</v>
      </c>
      <c r="I138" s="110">
        <f>'บัญชีคุมงบ(บันทึกข้อมูลได้)'!U136</f>
        <v>0</v>
      </c>
      <c r="J138" s="111">
        <f>'บัญชีคุมงบ(บันทึกข้อมูลได้)'!V136</f>
        <v>0</v>
      </c>
      <c r="K138" s="96"/>
      <c r="L138" s="97" t="s">
        <v>379</v>
      </c>
      <c r="X138" s="2"/>
    </row>
    <row r="139" spans="1:24" ht="23.4" customHeight="1">
      <c r="A139" s="362" t="s">
        <v>59</v>
      </c>
      <c r="B139" s="363"/>
      <c r="C139" s="364"/>
      <c r="D139" s="101"/>
      <c r="E139" s="101"/>
      <c r="F139" s="101"/>
      <c r="G139" s="101"/>
      <c r="H139" s="102"/>
      <c r="I139" s="103">
        <f>'บัญชีคุมงบ(บันทึกข้อมูลได้)'!U137</f>
        <v>0</v>
      </c>
      <c r="J139" s="104">
        <f>'บัญชีคุมงบ(บันทึกข้อมูลได้)'!V137</f>
        <v>0</v>
      </c>
      <c r="K139" s="96"/>
      <c r="L139" s="95"/>
      <c r="X139" s="2"/>
    </row>
    <row r="140" spans="1:24" ht="54.6" customHeight="1">
      <c r="A140" s="107">
        <v>1</v>
      </c>
      <c r="B140" s="128"/>
      <c r="C140" s="127" t="s">
        <v>159</v>
      </c>
      <c r="D140" s="101">
        <v>10000</v>
      </c>
      <c r="E140" s="101"/>
      <c r="F140" s="101"/>
      <c r="G140" s="101"/>
      <c r="H140" s="109">
        <f t="shared" ref="H140" si="24">D140+E140+F140+G140</f>
        <v>10000</v>
      </c>
      <c r="I140" s="110">
        <f>'บัญชีคุมงบ(บันทึกข้อมูลได้)'!U138</f>
        <v>10000</v>
      </c>
      <c r="J140" s="111">
        <f>'บัญชีคุมงบ(บันทึกข้อมูลได้)'!V138</f>
        <v>-9000</v>
      </c>
      <c r="K140" s="96"/>
      <c r="L140" s="97" t="s">
        <v>379</v>
      </c>
      <c r="X140" s="2"/>
    </row>
    <row r="141" spans="1:24">
      <c r="A141" s="362" t="s">
        <v>77</v>
      </c>
      <c r="B141" s="363"/>
      <c r="C141" s="364"/>
      <c r="D141" s="101"/>
      <c r="E141" s="101"/>
      <c r="F141" s="101"/>
      <c r="G141" s="101"/>
      <c r="H141" s="102"/>
      <c r="I141" s="103">
        <f>'บัญชีคุมงบ(บันทึกข้อมูลได้)'!U139</f>
        <v>0</v>
      </c>
      <c r="J141" s="104">
        <f>'บัญชีคุมงบ(บันทึกข้อมูลได้)'!V139</f>
        <v>0</v>
      </c>
      <c r="K141" s="96"/>
      <c r="L141" s="95"/>
      <c r="X141" s="2"/>
    </row>
    <row r="142" spans="1:24" ht="48">
      <c r="A142" s="107">
        <v>1</v>
      </c>
      <c r="B142" s="128"/>
      <c r="C142" s="127" t="s">
        <v>113</v>
      </c>
      <c r="D142" s="101">
        <v>3500</v>
      </c>
      <c r="E142" s="101"/>
      <c r="F142" s="101"/>
      <c r="G142" s="101"/>
      <c r="H142" s="109">
        <f t="shared" ref="H142" si="25">D142+E142+F142+G142</f>
        <v>3500</v>
      </c>
      <c r="I142" s="110">
        <f>'บัญชีคุมงบ(บันทึกข้อมูลได้)'!U140</f>
        <v>1496</v>
      </c>
      <c r="J142" s="111">
        <f>'บัญชีคุมงบ(บันทึกข้อมูลได้)'!V140</f>
        <v>0</v>
      </c>
      <c r="K142" s="96"/>
      <c r="L142" s="97" t="s">
        <v>379</v>
      </c>
      <c r="X142" s="2"/>
    </row>
    <row r="143" spans="1:24">
      <c r="A143" s="183" t="s">
        <v>175</v>
      </c>
      <c r="B143" s="184"/>
      <c r="C143" s="177"/>
      <c r="D143" s="101"/>
      <c r="E143" s="101"/>
      <c r="F143" s="101"/>
      <c r="G143" s="101"/>
      <c r="H143" s="102"/>
      <c r="I143" s="110">
        <f>'บัญชีคุมงบ(บันทึกข้อมูลได้)'!U141</f>
        <v>0</v>
      </c>
      <c r="J143" s="111">
        <f>'บัญชีคุมงบ(บันทึกข้อมูลได้)'!V141</f>
        <v>0</v>
      </c>
      <c r="K143" s="96"/>
      <c r="L143" s="95"/>
      <c r="X143" s="2"/>
    </row>
    <row r="144" spans="1:24">
      <c r="A144" s="362" t="s">
        <v>56</v>
      </c>
      <c r="B144" s="363"/>
      <c r="C144" s="364"/>
      <c r="D144" s="101"/>
      <c r="E144" s="101"/>
      <c r="F144" s="101"/>
      <c r="G144" s="101"/>
      <c r="H144" s="102"/>
      <c r="I144" s="110"/>
      <c r="J144" s="111"/>
      <c r="K144" s="96"/>
      <c r="L144" s="95"/>
      <c r="X144" s="2"/>
    </row>
    <row r="145" spans="1:24" ht="48">
      <c r="A145" s="107">
        <v>1</v>
      </c>
      <c r="B145" s="128"/>
      <c r="C145" s="127" t="s">
        <v>155</v>
      </c>
      <c r="D145" s="101">
        <v>2000</v>
      </c>
      <c r="E145" s="101"/>
      <c r="F145" s="101"/>
      <c r="G145" s="101"/>
      <c r="H145" s="109">
        <f t="shared" ref="H145" si="26">D145+E145+F145+G145</f>
        <v>2000</v>
      </c>
      <c r="I145" s="110">
        <v>2000</v>
      </c>
      <c r="J145" s="111">
        <f>-J147</f>
        <v>0</v>
      </c>
      <c r="K145" s="96"/>
      <c r="L145" s="307" t="s">
        <v>428</v>
      </c>
      <c r="X145" s="2"/>
    </row>
    <row r="146" spans="1:24">
      <c r="A146" s="362" t="s">
        <v>59</v>
      </c>
      <c r="B146" s="363"/>
      <c r="C146" s="364"/>
      <c r="D146" s="101"/>
      <c r="E146" s="101"/>
      <c r="F146" s="101"/>
      <c r="G146" s="101"/>
      <c r="H146" s="102"/>
      <c r="I146" s="103">
        <f>'บัญชีคุมงบ(บันทึกข้อมูลได้)'!U142</f>
        <v>0</v>
      </c>
      <c r="J146" s="104">
        <f>'บัญชีคุมงบ(บันทึกข้อมูลได้)'!V142</f>
        <v>0</v>
      </c>
      <c r="K146" s="96"/>
      <c r="L146" s="305"/>
      <c r="X146" s="2"/>
    </row>
    <row r="147" spans="1:24" ht="36" customHeight="1">
      <c r="A147" s="107">
        <v>1</v>
      </c>
      <c r="B147" s="128"/>
      <c r="C147" s="127" t="s">
        <v>156</v>
      </c>
      <c r="D147" s="101">
        <v>5544</v>
      </c>
      <c r="E147" s="101">
        <v>4956</v>
      </c>
      <c r="F147" s="101"/>
      <c r="G147" s="101"/>
      <c r="H147" s="109">
        <f t="shared" ref="H147" si="27">D147+E147+F147+G147</f>
        <v>10500</v>
      </c>
      <c r="I147" s="110">
        <f>'บัญชีคุมงบ(บันทึกข้อมูลได้)'!U143</f>
        <v>13876</v>
      </c>
      <c r="J147" s="111">
        <f>'บัญชีคุมงบ(บันทึกข้อมูลได้)'!V143</f>
        <v>0</v>
      </c>
      <c r="K147" s="96"/>
      <c r="L147" s="307" t="s">
        <v>428</v>
      </c>
      <c r="X147" s="2"/>
    </row>
    <row r="148" spans="1:24">
      <c r="A148" s="362" t="s">
        <v>77</v>
      </c>
      <c r="B148" s="363"/>
      <c r="C148" s="364"/>
      <c r="D148" s="101"/>
      <c r="E148" s="101"/>
      <c r="F148" s="101"/>
      <c r="G148" s="101"/>
      <c r="H148" s="102"/>
      <c r="I148" s="103">
        <f>'บัญชีคุมงบ(บันทึกข้อมูลได้)'!U144</f>
        <v>0</v>
      </c>
      <c r="J148" s="104">
        <f>'บัญชีคุมงบ(บันทึกข้อมูลได้)'!V144</f>
        <v>0</v>
      </c>
      <c r="K148" s="96"/>
      <c r="L148" s="305"/>
      <c r="X148" s="2"/>
    </row>
    <row r="149" spans="1:24" ht="48">
      <c r="A149" s="107">
        <v>1</v>
      </c>
      <c r="B149" s="128"/>
      <c r="C149" s="127" t="s">
        <v>113</v>
      </c>
      <c r="D149" s="101">
        <v>8140</v>
      </c>
      <c r="E149" s="101"/>
      <c r="F149" s="101"/>
      <c r="G149" s="101"/>
      <c r="H149" s="109">
        <f t="shared" ref="H149:H150" si="28">D149+E149+F149+G149</f>
        <v>8140</v>
      </c>
      <c r="I149" s="110">
        <f>'บัญชีคุมงบ(บันทึกข้อมูลได้)'!U145</f>
        <v>4534</v>
      </c>
      <c r="J149" s="111">
        <f>'บัญชีคุมงบ(บันทึกข้อมูลได้)'!V145</f>
        <v>0</v>
      </c>
      <c r="K149" s="96"/>
      <c r="L149" s="307" t="s">
        <v>428</v>
      </c>
      <c r="X149" s="2"/>
    </row>
    <row r="150" spans="1:24" ht="96">
      <c r="A150" s="107">
        <v>2</v>
      </c>
      <c r="B150" s="128"/>
      <c r="C150" s="127" t="s">
        <v>157</v>
      </c>
      <c r="D150" s="101">
        <v>4360</v>
      </c>
      <c r="E150" s="101"/>
      <c r="F150" s="101"/>
      <c r="G150" s="101"/>
      <c r="H150" s="109">
        <f t="shared" si="28"/>
        <v>4360</v>
      </c>
      <c r="I150" s="110">
        <f>'บัญชีคุมงบ(บันทึกข้อมูลได้)'!U146</f>
        <v>7800</v>
      </c>
      <c r="J150" s="111">
        <f>'บัญชีคุมงบ(บันทึกข้อมูลได้)'!V146</f>
        <v>0</v>
      </c>
      <c r="K150" s="96"/>
      <c r="L150" s="307" t="s">
        <v>428</v>
      </c>
      <c r="X150" s="2"/>
    </row>
    <row r="151" spans="1:24">
      <c r="A151" s="183" t="s">
        <v>176</v>
      </c>
      <c r="B151" s="184"/>
      <c r="C151" s="177"/>
      <c r="D151" s="101"/>
      <c r="E151" s="101"/>
      <c r="F151" s="101"/>
      <c r="G151" s="101"/>
      <c r="H151" s="102"/>
      <c r="I151" s="110">
        <f>'บัญชีคุมงบ(บันทึกข้อมูลได้)'!U147</f>
        <v>0</v>
      </c>
      <c r="J151" s="111">
        <f>'บัญชีคุมงบ(บันทึกข้อมูลได้)'!V147</f>
        <v>0</v>
      </c>
      <c r="K151" s="96"/>
      <c r="L151" s="95"/>
      <c r="X151" s="2"/>
    </row>
    <row r="152" spans="1:24">
      <c r="A152" s="362" t="s">
        <v>56</v>
      </c>
      <c r="B152" s="363"/>
      <c r="C152" s="364"/>
      <c r="D152" s="101"/>
      <c r="E152" s="101"/>
      <c r="F152" s="101"/>
      <c r="G152" s="101"/>
      <c r="H152" s="102"/>
      <c r="I152" s="110"/>
      <c r="J152" s="111"/>
      <c r="K152" s="96"/>
      <c r="L152" s="95"/>
      <c r="X152" s="2"/>
    </row>
    <row r="153" spans="1:24" ht="72">
      <c r="A153" s="107">
        <v>1</v>
      </c>
      <c r="B153" s="128"/>
      <c r="C153" s="127" t="s">
        <v>160</v>
      </c>
      <c r="D153" s="101">
        <v>2705</v>
      </c>
      <c r="E153" s="101"/>
      <c r="F153" s="101"/>
      <c r="G153" s="101"/>
      <c r="H153" s="109">
        <f t="shared" ref="H153:H154" si="29">D153+E153+F153+G153</f>
        <v>2705</v>
      </c>
      <c r="I153" s="110">
        <v>2705</v>
      </c>
      <c r="J153" s="111" t="s">
        <v>491</v>
      </c>
      <c r="K153" s="96"/>
      <c r="L153" s="307" t="s">
        <v>392</v>
      </c>
      <c r="X153" s="2"/>
    </row>
    <row r="154" spans="1:24" ht="120">
      <c r="A154" s="192">
        <v>2</v>
      </c>
      <c r="B154" s="193"/>
      <c r="C154" s="194" t="s">
        <v>161</v>
      </c>
      <c r="D154" s="101">
        <v>500</v>
      </c>
      <c r="E154" s="101"/>
      <c r="F154" s="101"/>
      <c r="G154" s="101"/>
      <c r="H154" s="109">
        <f t="shared" si="29"/>
        <v>500</v>
      </c>
      <c r="I154" s="110">
        <v>500</v>
      </c>
      <c r="J154" s="111" t="s">
        <v>491</v>
      </c>
      <c r="K154" s="96"/>
      <c r="L154" s="307" t="s">
        <v>392</v>
      </c>
      <c r="X154" s="2"/>
    </row>
    <row r="155" spans="1:24">
      <c r="A155" s="362" t="s">
        <v>59</v>
      </c>
      <c r="B155" s="363"/>
      <c r="C155" s="364"/>
      <c r="D155" s="101"/>
      <c r="E155" s="101"/>
      <c r="F155" s="101"/>
      <c r="G155" s="101"/>
      <c r="H155" s="102"/>
      <c r="I155" s="103">
        <f>'บัญชีคุมงบ(บันทึกข้อมูลได้)'!U148</f>
        <v>0</v>
      </c>
      <c r="J155" s="104">
        <f>'บัญชีคุมงบ(บันทึกข้อมูลได้)'!V148</f>
        <v>0</v>
      </c>
      <c r="K155" s="96"/>
      <c r="L155" s="95"/>
      <c r="X155" s="2"/>
    </row>
    <row r="156" spans="1:24" ht="120">
      <c r="A156" s="107">
        <v>1</v>
      </c>
      <c r="B156" s="128"/>
      <c r="C156" s="127" t="s">
        <v>156</v>
      </c>
      <c r="D156" s="101">
        <v>11400</v>
      </c>
      <c r="E156" s="101"/>
      <c r="F156" s="101"/>
      <c r="G156" s="101"/>
      <c r="H156" s="109">
        <f t="shared" ref="H156:H158" si="30">D156+E156+F156+G156</f>
        <v>11400</v>
      </c>
      <c r="I156" s="110">
        <f>'บัญชีคุมงบ(บันทึกข้อมูลได้)'!U149</f>
        <v>5629</v>
      </c>
      <c r="J156" s="111">
        <f>'บัญชีคุมงบ(บันทึกข้อมูลได้)'!V149</f>
        <v>0</v>
      </c>
      <c r="K156" s="96"/>
      <c r="L156" s="307" t="s">
        <v>392</v>
      </c>
      <c r="X156" s="2"/>
    </row>
    <row r="157" spans="1:24" ht="96">
      <c r="A157" s="192">
        <v>2</v>
      </c>
      <c r="B157" s="193"/>
      <c r="C157" s="194" t="s">
        <v>162</v>
      </c>
      <c r="D157" s="101">
        <v>3292</v>
      </c>
      <c r="E157" s="101"/>
      <c r="F157" s="101"/>
      <c r="G157" s="101"/>
      <c r="H157" s="109">
        <f t="shared" si="30"/>
        <v>3292</v>
      </c>
      <c r="I157" s="110">
        <f>'บัญชีคุมงบ(บันทึกข้อมูลได้)'!U150</f>
        <v>7110</v>
      </c>
      <c r="J157" s="111">
        <f>'บัญชีคุมงบ(บันทึกข้อมูลได้)'!V150</f>
        <v>0</v>
      </c>
      <c r="K157" s="96"/>
      <c r="L157" s="307" t="s">
        <v>392</v>
      </c>
      <c r="X157" s="2"/>
    </row>
    <row r="158" spans="1:24" ht="120">
      <c r="A158" s="192">
        <v>3</v>
      </c>
      <c r="B158" s="193"/>
      <c r="C158" s="194" t="s">
        <v>163</v>
      </c>
      <c r="D158" s="101">
        <v>2788</v>
      </c>
      <c r="E158" s="101"/>
      <c r="F158" s="101"/>
      <c r="G158" s="101"/>
      <c r="H158" s="109">
        <f t="shared" si="30"/>
        <v>2788</v>
      </c>
      <c r="I158" s="110">
        <f>'บัญชีคุมงบ(บันทึกข้อมูลได้)'!U151</f>
        <v>9699</v>
      </c>
      <c r="J158" s="111">
        <f>'บัญชีคุมงบ(บันทึกข้อมูลได้)'!V151</f>
        <v>450</v>
      </c>
      <c r="K158" s="96"/>
      <c r="L158" s="307" t="s">
        <v>392</v>
      </c>
      <c r="X158" s="2"/>
    </row>
    <row r="159" spans="1:24" ht="39.6" customHeight="1">
      <c r="A159" s="362" t="s">
        <v>77</v>
      </c>
      <c r="B159" s="363"/>
      <c r="C159" s="364"/>
      <c r="D159" s="101"/>
      <c r="E159" s="101"/>
      <c r="F159" s="101"/>
      <c r="G159" s="101"/>
      <c r="H159" s="102"/>
      <c r="I159" s="103"/>
      <c r="J159" s="104"/>
      <c r="K159" s="96"/>
      <c r="L159" s="95"/>
      <c r="X159" s="2"/>
    </row>
    <row r="160" spans="1:24" ht="96">
      <c r="A160" s="107">
        <v>1</v>
      </c>
      <c r="B160" s="128"/>
      <c r="C160" s="127" t="s">
        <v>164</v>
      </c>
      <c r="D160" s="101">
        <v>1794</v>
      </c>
      <c r="E160" s="101"/>
      <c r="F160" s="101"/>
      <c r="G160" s="101"/>
      <c r="H160" s="109">
        <f t="shared" ref="H160" si="31">D160+E160+F160+G160</f>
        <v>1794</v>
      </c>
      <c r="I160" s="110">
        <v>1794</v>
      </c>
      <c r="J160" s="111">
        <v>0</v>
      </c>
      <c r="K160" s="96"/>
      <c r="L160" s="97" t="s">
        <v>392</v>
      </c>
      <c r="X160" s="2"/>
    </row>
    <row r="161" spans="1:24">
      <c r="A161" s="183" t="s">
        <v>177</v>
      </c>
      <c r="B161" s="184"/>
      <c r="C161" s="177"/>
      <c r="D161" s="101"/>
      <c r="E161" s="101"/>
      <c r="F161" s="101"/>
      <c r="G161" s="101"/>
      <c r="H161" s="102"/>
      <c r="I161" s="103">
        <f>'บัญชีคุมงบ(บันทึกข้อมูลได้)'!U152</f>
        <v>0</v>
      </c>
      <c r="J161" s="104">
        <f>'บัญชีคุมงบ(บันทึกข้อมูลได้)'!V152</f>
        <v>0</v>
      </c>
      <c r="K161" s="96"/>
      <c r="L161" s="95"/>
      <c r="X161" s="2"/>
    </row>
    <row r="162" spans="1:24">
      <c r="A162" s="362" t="s">
        <v>110</v>
      </c>
      <c r="B162" s="363"/>
      <c r="C162" s="364"/>
      <c r="D162" s="101"/>
      <c r="E162" s="101"/>
      <c r="F162" s="101"/>
      <c r="G162" s="101"/>
      <c r="H162" s="102"/>
      <c r="I162" s="103">
        <f>'บัญชีคุมงบ(บันทึกข้อมูลได้)'!U153</f>
        <v>0</v>
      </c>
      <c r="J162" s="104">
        <f>'บัญชีคุมงบ(บันทึกข้อมูลได้)'!V153</f>
        <v>0</v>
      </c>
      <c r="K162" s="96"/>
      <c r="L162" s="95"/>
      <c r="X162" s="2"/>
    </row>
    <row r="163" spans="1:24" ht="48">
      <c r="A163" s="107">
        <v>1</v>
      </c>
      <c r="B163" s="128"/>
      <c r="C163" s="127" t="s">
        <v>131</v>
      </c>
      <c r="D163" s="101">
        <v>12123</v>
      </c>
      <c r="E163" s="101"/>
      <c r="F163" s="101"/>
      <c r="G163" s="101"/>
      <c r="H163" s="109">
        <f t="shared" ref="H163" si="32">D163+E163+F163+G163</f>
        <v>12123</v>
      </c>
      <c r="I163" s="110">
        <f>'บัญชีคุมงบ(บันทึกข้อมูลได้)'!U154</f>
        <v>12150</v>
      </c>
      <c r="J163" s="111">
        <f>'บัญชีคุมงบ(บันทึกข้อมูลได้)'!V154</f>
        <v>0</v>
      </c>
      <c r="K163" s="96"/>
      <c r="L163" s="307" t="s">
        <v>421</v>
      </c>
      <c r="X163" s="2"/>
    </row>
    <row r="164" spans="1:24">
      <c r="A164" s="362" t="s">
        <v>110</v>
      </c>
      <c r="B164" s="363"/>
      <c r="C164" s="364"/>
      <c r="D164" s="101"/>
      <c r="E164" s="101"/>
      <c r="F164" s="101"/>
      <c r="G164" s="101"/>
      <c r="H164" s="102"/>
      <c r="I164" s="103">
        <f>'บัญชีคุมงบ(บันทึกข้อมูลได้)'!U155</f>
        <v>0</v>
      </c>
      <c r="J164" s="104">
        <f>'บัญชีคุมงบ(บันทึกข้อมูลได้)'!V155</f>
        <v>0</v>
      </c>
      <c r="K164" s="96"/>
      <c r="L164" s="95"/>
      <c r="X164" s="2"/>
    </row>
    <row r="165" spans="1:24" ht="72">
      <c r="A165" s="107">
        <v>1</v>
      </c>
      <c r="B165" s="128"/>
      <c r="C165" s="127" t="s">
        <v>132</v>
      </c>
      <c r="D165" s="101">
        <v>12191</v>
      </c>
      <c r="E165" s="101"/>
      <c r="F165" s="101"/>
      <c r="G165" s="101"/>
      <c r="H165" s="109">
        <f t="shared" ref="H165:H167" si="33">D165+E165+F165+G165</f>
        <v>12191</v>
      </c>
      <c r="I165" s="110">
        <f>'บัญชีคุมงบ(บันทึกข้อมูลได้)'!U156</f>
        <v>13878</v>
      </c>
      <c r="J165" s="111">
        <f>'บัญชีคุมงบ(บันทึกข้อมูลได้)'!V156</f>
        <v>0</v>
      </c>
      <c r="K165" s="96"/>
      <c r="L165" s="307" t="s">
        <v>421</v>
      </c>
      <c r="X165" s="2"/>
    </row>
    <row r="166" spans="1:24">
      <c r="A166" s="362" t="s">
        <v>110</v>
      </c>
      <c r="B166" s="363"/>
      <c r="C166" s="364"/>
      <c r="D166" s="101"/>
      <c r="E166" s="101"/>
      <c r="F166" s="101"/>
      <c r="G166" s="101"/>
      <c r="H166" s="109">
        <f t="shared" si="33"/>
        <v>0</v>
      </c>
      <c r="I166" s="110">
        <f>'บัญชีคุมงบ(บันทึกข้อมูลได้)'!U157</f>
        <v>0</v>
      </c>
      <c r="J166" s="111">
        <f>'บัญชีคุมงบ(บันทึกข้อมูลได้)'!V157</f>
        <v>0</v>
      </c>
      <c r="K166" s="96"/>
      <c r="L166" s="95"/>
      <c r="X166" s="2"/>
    </row>
    <row r="167" spans="1:24" ht="21.6" customHeight="1">
      <c r="A167" s="192">
        <v>1</v>
      </c>
      <c r="B167" s="193"/>
      <c r="C167" s="194" t="s">
        <v>133</v>
      </c>
      <c r="D167" s="101">
        <v>5000</v>
      </c>
      <c r="E167" s="101"/>
      <c r="F167" s="101"/>
      <c r="G167" s="101"/>
      <c r="H167" s="109">
        <f t="shared" si="33"/>
        <v>5000</v>
      </c>
      <c r="I167" s="110">
        <f>'บัญชีคุมงบ(บันทึกข้อมูลได้)'!U158</f>
        <v>5000</v>
      </c>
      <c r="J167" s="111">
        <f>'บัญชีคุมงบ(บันทึกข้อมูลได้)'!V158</f>
        <v>0</v>
      </c>
      <c r="K167" s="96"/>
      <c r="L167" s="307" t="s">
        <v>421</v>
      </c>
      <c r="X167" s="2"/>
    </row>
    <row r="168" spans="1:24">
      <c r="A168" s="362" t="s">
        <v>126</v>
      </c>
      <c r="B168" s="363"/>
      <c r="C168" s="364"/>
      <c r="D168" s="101"/>
      <c r="E168" s="101"/>
      <c r="F168" s="101"/>
      <c r="G168" s="101"/>
      <c r="H168" s="102"/>
      <c r="I168" s="103">
        <f>'บัญชีคุมงบ(บันทึกข้อมูลได้)'!U159</f>
        <v>0</v>
      </c>
      <c r="J168" s="104">
        <f>'บัญชีคุมงบ(บันทึกข้อมูลได้)'!V159</f>
        <v>0</v>
      </c>
      <c r="K168" s="96"/>
      <c r="L168" s="95"/>
      <c r="X168" s="2"/>
    </row>
    <row r="169" spans="1:24" ht="48">
      <c r="A169" s="107">
        <v>1</v>
      </c>
      <c r="B169" s="128"/>
      <c r="C169" s="127" t="s">
        <v>127</v>
      </c>
      <c r="D169" s="101">
        <v>6500</v>
      </c>
      <c r="E169" s="101"/>
      <c r="F169" s="101"/>
      <c r="G169" s="101"/>
      <c r="H169" s="109">
        <f t="shared" ref="H169" si="34">D169+E169+F169+G169</f>
        <v>6500</v>
      </c>
      <c r="I169" s="110">
        <f>'บัญชีคุมงบ(บันทึกข้อมูลได้)'!U160</f>
        <v>12890</v>
      </c>
      <c r="J169" s="111">
        <f>'บัญชีคุมงบ(บันทึกข้อมูลได้)'!V160</f>
        <v>0</v>
      </c>
      <c r="K169" s="96"/>
      <c r="L169" s="307" t="s">
        <v>421</v>
      </c>
      <c r="X169" s="2"/>
    </row>
    <row r="170" spans="1:24" ht="42">
      <c r="A170" s="107">
        <v>2</v>
      </c>
      <c r="B170" s="112"/>
      <c r="C170" s="114" t="s">
        <v>128</v>
      </c>
      <c r="D170" s="101">
        <v>29366</v>
      </c>
      <c r="E170" s="101"/>
      <c r="F170" s="101"/>
      <c r="G170" s="101"/>
      <c r="H170" s="109">
        <f t="shared" si="3"/>
        <v>29366</v>
      </c>
      <c r="I170" s="110">
        <f>'บัญชีคุมงบ(บันทึกข้อมูลได้)'!U161</f>
        <v>29366</v>
      </c>
      <c r="J170" s="111">
        <f>'บัญชีคุมงบ(บันทึกข้อมูลได้)'!V161</f>
        <v>0</v>
      </c>
      <c r="K170" s="96" t="s">
        <v>49</v>
      </c>
      <c r="L170" s="307" t="s">
        <v>422</v>
      </c>
      <c r="X170" s="2"/>
    </row>
    <row r="171" spans="1:24" ht="21.6" thickBot="1">
      <c r="A171" s="150">
        <v>3</v>
      </c>
      <c r="B171" s="152"/>
      <c r="C171" s="151" t="s">
        <v>129</v>
      </c>
      <c r="D171" s="187">
        <v>10192</v>
      </c>
      <c r="E171" s="187"/>
      <c r="F171" s="187"/>
      <c r="G171" s="187"/>
      <c r="H171" s="188"/>
      <c r="I171" s="189">
        <f>'บัญชีคุมงบ(บันทึกข้อมูลได้)'!U162</f>
        <v>0</v>
      </c>
      <c r="J171" s="190">
        <f>'บัญชีคุมงบ(บันทึกข้อมูลได้)'!V162</f>
        <v>0</v>
      </c>
      <c r="K171" s="191"/>
      <c r="L171" s="307" t="s">
        <v>421</v>
      </c>
      <c r="X171" s="2"/>
    </row>
    <row r="172" spans="1:24" ht="42.6" thickBot="1">
      <c r="A172" s="150">
        <v>4</v>
      </c>
      <c r="B172" s="152"/>
      <c r="C172" s="151" t="s">
        <v>130</v>
      </c>
      <c r="D172" s="187">
        <v>14730</v>
      </c>
      <c r="E172" s="187"/>
      <c r="F172" s="187"/>
      <c r="G172" s="187"/>
      <c r="H172" s="188">
        <f t="shared" si="3"/>
        <v>14730</v>
      </c>
      <c r="I172" s="189">
        <f>'บัญชีคุมงบ(บันทึกข้อมูลได้)'!U163</f>
        <v>14730</v>
      </c>
      <c r="J172" s="190">
        <f>'บัญชีคุมงบ(บันทึกข้อมูลได้)'!V163</f>
        <v>0</v>
      </c>
      <c r="K172" s="191" t="s">
        <v>49</v>
      </c>
      <c r="L172" s="307" t="s">
        <v>421</v>
      </c>
      <c r="X172" s="2"/>
    </row>
    <row r="173" spans="1:24">
      <c r="A173" s="389" t="s">
        <v>165</v>
      </c>
      <c r="B173" s="390"/>
      <c r="C173" s="390"/>
      <c r="D173" s="84"/>
      <c r="E173" s="84"/>
      <c r="F173" s="84"/>
      <c r="G173" s="84"/>
      <c r="H173" s="200"/>
      <c r="I173" s="201">
        <f>'บัญชีคุมงบ(บันทึกข้อมูลได้)'!U164</f>
        <v>0</v>
      </c>
      <c r="J173" s="202">
        <f>'บัญชีคุมงบ(บันทึกข้อมูลได้)'!V164</f>
        <v>0</v>
      </c>
      <c r="K173" s="203"/>
      <c r="L173" s="204"/>
      <c r="X173" s="2"/>
    </row>
    <row r="174" spans="1:24">
      <c r="A174" s="391" t="s">
        <v>179</v>
      </c>
      <c r="B174" s="392"/>
      <c r="C174" s="393"/>
      <c r="D174" s="144"/>
      <c r="E174" s="144"/>
      <c r="F174" s="144"/>
      <c r="G174" s="144"/>
      <c r="H174" s="163"/>
      <c r="I174" s="164">
        <f>'บัญชีคุมงบ(บันทึกข้อมูลได้)'!U165</f>
        <v>0</v>
      </c>
      <c r="J174" s="165">
        <f>'บัญชีคุมงบ(บันทึกข้อมูลได้)'!V165</f>
        <v>0</v>
      </c>
      <c r="K174" s="148"/>
      <c r="L174" s="166"/>
      <c r="X174" s="2"/>
    </row>
    <row r="175" spans="1:24" ht="43.2" customHeight="1">
      <c r="A175" s="394" t="s">
        <v>126</v>
      </c>
      <c r="B175" s="395"/>
      <c r="C175" s="364"/>
      <c r="D175" s="144"/>
      <c r="E175" s="144"/>
      <c r="F175" s="144"/>
      <c r="G175" s="144"/>
      <c r="H175" s="145"/>
      <c r="I175" s="146">
        <f>'บัญชีคุมงบ(บันทึกข้อมูลได้)'!U166</f>
        <v>0</v>
      </c>
      <c r="J175" s="147">
        <f>'บัญชีคุมงบ(บันทึกข้อมูลได้)'!V166</f>
        <v>0</v>
      </c>
      <c r="K175" s="148"/>
      <c r="L175" s="149"/>
      <c r="M175" s="2" t="s">
        <v>26</v>
      </c>
      <c r="X175" s="2"/>
    </row>
    <row r="176" spans="1:24" ht="42">
      <c r="A176" s="170">
        <v>1</v>
      </c>
      <c r="B176" s="171"/>
      <c r="C176" s="138" t="s">
        <v>178</v>
      </c>
      <c r="D176" s="101">
        <v>2510</v>
      </c>
      <c r="E176" s="101"/>
      <c r="F176" s="101"/>
      <c r="G176" s="101"/>
      <c r="H176" s="102">
        <f>G176+D176+E176+F176</f>
        <v>2510</v>
      </c>
      <c r="I176" s="103">
        <f>'บัญชีคุมงบ(บันทึกข้อมูลได้)'!U167</f>
        <v>771</v>
      </c>
      <c r="J176" s="104">
        <f>'บัญชีคุมงบ(บันทึกข้อมูลได้)'!V167</f>
        <v>129</v>
      </c>
      <c r="K176" s="96" t="s">
        <v>49</v>
      </c>
      <c r="L176" s="304" t="s">
        <v>427</v>
      </c>
      <c r="X176" s="2"/>
    </row>
    <row r="177" spans="1:24">
      <c r="A177" s="391" t="s">
        <v>180</v>
      </c>
      <c r="B177" s="392"/>
      <c r="C177" s="393"/>
      <c r="D177" s="144"/>
      <c r="E177" s="144"/>
      <c r="F177" s="144"/>
      <c r="G177" s="144"/>
      <c r="H177" s="163"/>
      <c r="I177" s="164">
        <f>'บัญชีคุมงบ(บันทึกข้อมูลได้)'!U168</f>
        <v>0</v>
      </c>
      <c r="J177" s="165">
        <f>'บัญชีคุมงบ(บันทึกข้อมูลได้)'!V168</f>
        <v>0</v>
      </c>
      <c r="K177" s="148"/>
      <c r="L177" s="166"/>
      <c r="X177" s="2"/>
    </row>
    <row r="178" spans="1:24">
      <c r="A178" s="394" t="s">
        <v>181</v>
      </c>
      <c r="B178" s="395"/>
      <c r="C178" s="364"/>
      <c r="D178" s="144"/>
      <c r="E178" s="144"/>
      <c r="F178" s="144"/>
      <c r="G178" s="144"/>
      <c r="H178" s="145"/>
      <c r="I178" s="146">
        <f>'บัญชีคุมงบ(บันทึกข้อมูลได้)'!U169</f>
        <v>0</v>
      </c>
      <c r="J178" s="147">
        <f>'บัญชีคุมงบ(บันทึกข้อมูลได้)'!V169</f>
        <v>0</v>
      </c>
      <c r="K178" s="148"/>
      <c r="L178" s="149"/>
      <c r="X178" s="2"/>
    </row>
    <row r="179" spans="1:24">
      <c r="A179" s="170">
        <v>1</v>
      </c>
      <c r="B179" s="205"/>
      <c r="C179" s="206" t="s">
        <v>182</v>
      </c>
      <c r="D179" s="101"/>
      <c r="E179" s="101">
        <v>16590</v>
      </c>
      <c r="F179" s="101"/>
      <c r="G179" s="101"/>
      <c r="H179" s="102">
        <f>G179+D179+E179+F179</f>
        <v>16590</v>
      </c>
      <c r="I179" s="103">
        <f>'บัญชีคุมงบ(บันทึกข้อมูลได้)'!U170</f>
        <v>28700</v>
      </c>
      <c r="J179" s="104">
        <f>'บัญชีคุมงบ(บันทึกข้อมูลได้)'!V170</f>
        <v>-2318</v>
      </c>
      <c r="K179" s="96" t="s">
        <v>49</v>
      </c>
      <c r="L179" s="116" t="s">
        <v>382</v>
      </c>
      <c r="X179" s="2"/>
    </row>
    <row r="180" spans="1:24" ht="42">
      <c r="A180" s="170">
        <v>2</v>
      </c>
      <c r="B180" s="171"/>
      <c r="C180" s="207" t="s">
        <v>183</v>
      </c>
      <c r="D180" s="101"/>
      <c r="E180" s="101">
        <v>586800</v>
      </c>
      <c r="F180" s="101"/>
      <c r="G180" s="101"/>
      <c r="H180" s="102">
        <f t="shared" ref="H180:H183" si="35">G180+D180+E180+F180</f>
        <v>586800</v>
      </c>
      <c r="I180" s="103">
        <f>'บัญชีคุมงบ(บันทึกข้อมูลได้)'!U171</f>
        <v>628300</v>
      </c>
      <c r="J180" s="104">
        <f>'บัญชีคุมงบ(บันทึกข้อมูลได้)'!V171</f>
        <v>0</v>
      </c>
      <c r="K180" s="96" t="s">
        <v>49</v>
      </c>
      <c r="L180" s="116" t="s">
        <v>382</v>
      </c>
      <c r="X180" s="2"/>
    </row>
    <row r="181" spans="1:24" ht="63">
      <c r="A181" s="170">
        <v>3</v>
      </c>
      <c r="B181" s="171"/>
      <c r="C181" s="207" t="s">
        <v>184</v>
      </c>
      <c r="D181" s="101"/>
      <c r="E181" s="101">
        <v>1586</v>
      </c>
      <c r="F181" s="101"/>
      <c r="G181" s="101"/>
      <c r="H181" s="102">
        <f t="shared" si="35"/>
        <v>1586</v>
      </c>
      <c r="I181" s="103">
        <f>'บัญชีคุมงบ(บันทึกข้อมูลได้)'!U172</f>
        <v>26382</v>
      </c>
      <c r="J181" s="104">
        <f>'บัญชีคุมงบ(บันทึกข้อมูลได้)'!V172</f>
        <v>0</v>
      </c>
      <c r="K181" s="96" t="s">
        <v>49</v>
      </c>
      <c r="L181" s="116" t="s">
        <v>382</v>
      </c>
      <c r="X181" s="2"/>
    </row>
    <row r="182" spans="1:24">
      <c r="A182" s="170">
        <v>4</v>
      </c>
      <c r="B182" s="171"/>
      <c r="C182" s="207" t="s">
        <v>185</v>
      </c>
      <c r="D182" s="101"/>
      <c r="E182" s="101">
        <v>20900</v>
      </c>
      <c r="F182" s="101"/>
      <c r="G182" s="101"/>
      <c r="H182" s="102">
        <f t="shared" si="35"/>
        <v>20900</v>
      </c>
      <c r="I182" s="103">
        <f>'บัญชีคุมงบ(บันทึกข้อมูลได้)'!U173</f>
        <v>30900</v>
      </c>
      <c r="J182" s="104">
        <f>'บัญชีคุมงบ(บันทึกข้อมูลได้)'!V173</f>
        <v>0</v>
      </c>
      <c r="K182" s="96" t="s">
        <v>49</v>
      </c>
      <c r="L182" s="116" t="s">
        <v>382</v>
      </c>
      <c r="X182" s="2"/>
    </row>
    <row r="183" spans="1:24" ht="63">
      <c r="A183" s="170">
        <v>5</v>
      </c>
      <c r="B183" s="171"/>
      <c r="C183" s="207" t="s">
        <v>186</v>
      </c>
      <c r="D183" s="101"/>
      <c r="E183" s="101">
        <v>574110</v>
      </c>
      <c r="F183" s="101"/>
      <c r="G183" s="101"/>
      <c r="H183" s="102">
        <f t="shared" si="35"/>
        <v>574110</v>
      </c>
      <c r="I183" s="103">
        <f>'บัญชีคุมงบ(บันทึกข้อมูลได้)'!U174</f>
        <v>586353</v>
      </c>
      <c r="J183" s="104">
        <f>'บัญชีคุมงบ(บันทึกข้อมูลได้)'!V174</f>
        <v>0</v>
      </c>
      <c r="K183" s="96" t="s">
        <v>49</v>
      </c>
      <c r="L183" s="116" t="s">
        <v>382</v>
      </c>
      <c r="X183" s="2"/>
    </row>
    <row r="184" spans="1:24">
      <c r="A184" s="141" t="s">
        <v>77</v>
      </c>
      <c r="B184" s="142"/>
      <c r="C184" s="137"/>
      <c r="D184" s="101"/>
      <c r="E184" s="101"/>
      <c r="F184" s="101"/>
      <c r="G184" s="101"/>
      <c r="H184" s="102"/>
      <c r="I184" s="103"/>
      <c r="J184" s="104"/>
      <c r="K184" s="96"/>
      <c r="L184" s="95"/>
      <c r="X184" s="2"/>
    </row>
    <row r="185" spans="1:24" ht="63">
      <c r="A185" s="107">
        <v>1</v>
      </c>
      <c r="B185" s="122"/>
      <c r="C185" s="113" t="s">
        <v>187</v>
      </c>
      <c r="D185" s="101"/>
      <c r="E185" s="101">
        <v>558</v>
      </c>
      <c r="F185" s="101"/>
      <c r="G185" s="101"/>
      <c r="H185" s="109">
        <f t="shared" ref="H185" si="36">D185+E185+F185+G185</f>
        <v>558</v>
      </c>
      <c r="I185" s="110">
        <f>'บัญชีคุมงบ(บันทึกข้อมูลได้)'!U175</f>
        <v>29600</v>
      </c>
      <c r="J185" s="111">
        <f>'บัญชีคุมงบ(บันทึกข้อมูลได้)'!V175</f>
        <v>0</v>
      </c>
      <c r="K185" s="96"/>
      <c r="L185" s="118" t="s">
        <v>382</v>
      </c>
      <c r="X185" s="2"/>
    </row>
    <row r="186" spans="1:24">
      <c r="A186" s="391" t="s">
        <v>188</v>
      </c>
      <c r="B186" s="392"/>
      <c r="C186" s="393"/>
      <c r="D186" s="144"/>
      <c r="E186" s="144"/>
      <c r="F186" s="144"/>
      <c r="G186" s="144"/>
      <c r="H186" s="163"/>
      <c r="I186" s="164">
        <f>'บัญชีคุมงบ(บันทึกข้อมูลได้)'!U176</f>
        <v>0</v>
      </c>
      <c r="J186" s="165">
        <f>'บัญชีคุมงบ(บันทึกข้อมูลได้)'!V176</f>
        <v>0</v>
      </c>
      <c r="K186" s="148"/>
      <c r="L186" s="166"/>
      <c r="X186" s="2"/>
    </row>
    <row r="187" spans="1:24">
      <c r="A187" s="409" t="s">
        <v>59</v>
      </c>
      <c r="B187" s="410"/>
      <c r="C187" s="411"/>
      <c r="D187" s="144"/>
      <c r="E187" s="144"/>
      <c r="F187" s="144"/>
      <c r="G187" s="144"/>
      <c r="H187" s="145"/>
      <c r="I187" s="146">
        <f>'บัญชีคุมงบ(บันทึกข้อมูลได้)'!U177</f>
        <v>0</v>
      </c>
      <c r="J187" s="147">
        <f>'บัญชีคุมงบ(บันทึกข้อมูลได้)'!V177</f>
        <v>0</v>
      </c>
      <c r="K187" s="148"/>
      <c r="L187" s="149"/>
      <c r="X187" s="2"/>
    </row>
    <row r="188" spans="1:24" ht="84">
      <c r="A188" s="170">
        <v>1</v>
      </c>
      <c r="B188" s="171"/>
      <c r="C188" s="138" t="s">
        <v>189</v>
      </c>
      <c r="D188" s="101">
        <v>2322</v>
      </c>
      <c r="E188" s="101"/>
      <c r="F188" s="101"/>
      <c r="G188" s="101"/>
      <c r="H188" s="102">
        <f>G188+D188+E188+F188</f>
        <v>2322</v>
      </c>
      <c r="I188" s="103">
        <f>'บัญชีคุมงบ(บันทึกข้อมูลได้)'!U178</f>
        <v>2322</v>
      </c>
      <c r="J188" s="104">
        <f>'บัญชีคุมงบ(บันทึกข้อมูลได้)'!V178</f>
        <v>0</v>
      </c>
      <c r="K188" s="96" t="s">
        <v>49</v>
      </c>
      <c r="L188" s="304" t="s">
        <v>400</v>
      </c>
      <c r="X188" s="2"/>
    </row>
    <row r="189" spans="1:24" ht="42">
      <c r="A189" s="170">
        <v>2</v>
      </c>
      <c r="B189" s="171"/>
      <c r="C189" s="138" t="s">
        <v>190</v>
      </c>
      <c r="D189" s="101">
        <v>2533</v>
      </c>
      <c r="E189" s="101"/>
      <c r="F189" s="101"/>
      <c r="G189" s="101"/>
      <c r="H189" s="102">
        <f t="shared" ref="H189:H190" si="37">G189+D189+E189+F189</f>
        <v>2533</v>
      </c>
      <c r="I189" s="103">
        <f>'บัญชีคุมงบ(บันทึกข้อมูลได้)'!U179</f>
        <v>2533</v>
      </c>
      <c r="J189" s="104">
        <f>'บัญชีคุมงบ(บันทึกข้อมูลได้)'!V179</f>
        <v>0</v>
      </c>
      <c r="K189" s="96"/>
      <c r="L189" s="304" t="s">
        <v>400</v>
      </c>
      <c r="X189" s="2"/>
    </row>
    <row r="190" spans="1:24" ht="42">
      <c r="A190" s="170">
        <v>3</v>
      </c>
      <c r="B190" s="171"/>
      <c r="C190" s="138" t="s">
        <v>191</v>
      </c>
      <c r="D190" s="101">
        <v>1660</v>
      </c>
      <c r="E190" s="101"/>
      <c r="F190" s="101"/>
      <c r="G190" s="101"/>
      <c r="H190" s="102">
        <f t="shared" si="37"/>
        <v>1660</v>
      </c>
      <c r="I190" s="103">
        <f>'บัญชีคุมงบ(บันทึกข้อมูลได้)'!U180</f>
        <v>1660</v>
      </c>
      <c r="J190" s="104">
        <f>'บัญชีคุมงบ(บันทึกข้อมูลได้)'!V180</f>
        <v>0</v>
      </c>
      <c r="K190" s="96"/>
      <c r="L190" s="304" t="s">
        <v>400</v>
      </c>
      <c r="X190" s="2"/>
    </row>
    <row r="191" spans="1:24" ht="63">
      <c r="A191" s="170">
        <v>4</v>
      </c>
      <c r="B191" s="171"/>
      <c r="C191" s="138" t="s">
        <v>192</v>
      </c>
      <c r="D191" s="101">
        <v>1500</v>
      </c>
      <c r="E191" s="101"/>
      <c r="F191" s="101"/>
      <c r="G191" s="101"/>
      <c r="H191" s="109">
        <f>D191+E191+F191+G191</f>
        <v>1500</v>
      </c>
      <c r="I191" s="110">
        <f>'บัญชีคุมงบ(บันทึกข้อมูลได้)'!U181</f>
        <v>1500</v>
      </c>
      <c r="J191" s="111">
        <f>'บัญชีคุมงบ(บันทึกข้อมูลได้)'!V181</f>
        <v>0</v>
      </c>
      <c r="K191" s="96"/>
      <c r="L191" s="304" t="s">
        <v>400</v>
      </c>
      <c r="X191" s="2"/>
    </row>
    <row r="192" spans="1:24">
      <c r="A192" s="409" t="s">
        <v>110</v>
      </c>
      <c r="B192" s="410"/>
      <c r="C192" s="411"/>
      <c r="D192" s="144"/>
      <c r="E192" s="144"/>
      <c r="F192" s="144"/>
      <c r="G192" s="144"/>
      <c r="H192" s="145"/>
      <c r="I192" s="146">
        <f>'บัญชีคุมงบ(บันทึกข้อมูลได้)'!U182</f>
        <v>0</v>
      </c>
      <c r="J192" s="147">
        <f>'บัญชีคุมงบ(บันทึกข้อมูลได้)'!V182</f>
        <v>0</v>
      </c>
      <c r="K192" s="148"/>
      <c r="L192" s="149"/>
      <c r="X192" s="2"/>
    </row>
    <row r="193" spans="1:24" ht="42">
      <c r="A193" s="170">
        <v>1</v>
      </c>
      <c r="B193" s="171"/>
      <c r="C193" s="138" t="s">
        <v>193</v>
      </c>
      <c r="D193" s="101">
        <v>935</v>
      </c>
      <c r="E193" s="101"/>
      <c r="F193" s="101"/>
      <c r="G193" s="101"/>
      <c r="H193" s="102">
        <f>G193+D193+E193+F193</f>
        <v>935</v>
      </c>
      <c r="I193" s="103">
        <f>'บัญชีคุมงบ(บันทึกข้อมูลได้)'!U183</f>
        <v>935</v>
      </c>
      <c r="J193" s="104">
        <f>'บัญชีคุมงบ(บันทึกข้อมูลได้)'!V183</f>
        <v>0</v>
      </c>
      <c r="K193" s="96" t="s">
        <v>49</v>
      </c>
      <c r="L193" s="304" t="s">
        <v>400</v>
      </c>
      <c r="X193" s="2"/>
    </row>
    <row r="194" spans="1:24" ht="42">
      <c r="A194" s="170">
        <v>2</v>
      </c>
      <c r="B194" s="171"/>
      <c r="C194" s="138" t="s">
        <v>194</v>
      </c>
      <c r="D194" s="101">
        <v>1500</v>
      </c>
      <c r="E194" s="101"/>
      <c r="F194" s="101"/>
      <c r="G194" s="101"/>
      <c r="H194" s="102">
        <f t="shared" ref="H194" si="38">G194+D194+E194+F194</f>
        <v>1500</v>
      </c>
      <c r="I194" s="103">
        <f>'บัญชีคุมงบ(บันทึกข้อมูลได้)'!U184</f>
        <v>1500</v>
      </c>
      <c r="J194" s="104">
        <f>'บัญชีคุมงบ(บันทึกข้อมูลได้)'!V184</f>
        <v>0</v>
      </c>
      <c r="K194" s="96"/>
      <c r="L194" s="304" t="s">
        <v>400</v>
      </c>
      <c r="X194" s="2"/>
    </row>
    <row r="195" spans="1:24" ht="43.2" customHeight="1">
      <c r="A195" s="394" t="s">
        <v>110</v>
      </c>
      <c r="B195" s="395"/>
      <c r="C195" s="364"/>
      <c r="D195" s="144"/>
      <c r="E195" s="144"/>
      <c r="F195" s="144"/>
      <c r="G195" s="144"/>
      <c r="H195" s="145"/>
      <c r="I195" s="146">
        <f>'บัญชีคุมงบ(บันทึกข้อมูลได้)'!U185</f>
        <v>0</v>
      </c>
      <c r="J195" s="147">
        <f>'บัญชีคุมงบ(บันทึกข้อมูลได้)'!V185</f>
        <v>0</v>
      </c>
      <c r="K195" s="148"/>
      <c r="L195" s="149"/>
      <c r="X195" s="2"/>
    </row>
    <row r="196" spans="1:24" ht="42">
      <c r="A196" s="170">
        <v>1</v>
      </c>
      <c r="B196" s="171"/>
      <c r="C196" s="138" t="s">
        <v>193</v>
      </c>
      <c r="D196" s="101">
        <v>2584</v>
      </c>
      <c r="E196" s="101"/>
      <c r="F196" s="101"/>
      <c r="G196" s="101"/>
      <c r="H196" s="102">
        <f>G196+D196+E196+F196</f>
        <v>2584</v>
      </c>
      <c r="I196" s="103">
        <f>'บัญชีคุมงบ(บันทึกข้อมูลได้)'!U186</f>
        <v>2584</v>
      </c>
      <c r="J196" s="104">
        <f>'บัญชีคุมงบ(บันทึกข้อมูลได้)'!V186</f>
        <v>0</v>
      </c>
      <c r="K196" s="96" t="s">
        <v>49</v>
      </c>
      <c r="L196" s="304" t="s">
        <v>400</v>
      </c>
      <c r="X196" s="2"/>
    </row>
    <row r="197" spans="1:24" ht="39.6" customHeight="1">
      <c r="A197" s="394" t="s">
        <v>99</v>
      </c>
      <c r="B197" s="395"/>
      <c r="C197" s="364"/>
      <c r="D197" s="144"/>
      <c r="E197" s="144"/>
      <c r="F197" s="144"/>
      <c r="G197" s="144"/>
      <c r="H197" s="145"/>
      <c r="I197" s="146">
        <f>'บัญชีคุมงบ(บันทึกข้อมูลได้)'!U187</f>
        <v>0</v>
      </c>
      <c r="J197" s="147">
        <f>'บัญชีคุมงบ(บันทึกข้อมูลได้)'!V187</f>
        <v>0</v>
      </c>
      <c r="K197" s="148"/>
      <c r="L197" s="149"/>
      <c r="X197" s="2"/>
    </row>
    <row r="198" spans="1:24" ht="63">
      <c r="A198" s="209">
        <v>1</v>
      </c>
      <c r="B198" s="210"/>
      <c r="C198" s="206" t="s">
        <v>195</v>
      </c>
      <c r="D198" s="101">
        <v>4760</v>
      </c>
      <c r="E198" s="101"/>
      <c r="F198" s="101"/>
      <c r="G198" s="101"/>
      <c r="H198" s="102">
        <f>G198+D198+E198+F198</f>
        <v>4760</v>
      </c>
      <c r="I198" s="103">
        <f>'บัญชีคุมงบ(บันทึกข้อมูลได้)'!U188</f>
        <v>4760</v>
      </c>
      <c r="J198" s="104">
        <f>'บัญชีคุมงบ(บันทึกข้อมูลได้)'!V188</f>
        <v>0</v>
      </c>
      <c r="K198" s="96" t="s">
        <v>49</v>
      </c>
      <c r="L198" s="304" t="s">
        <v>400</v>
      </c>
      <c r="X198" s="2"/>
    </row>
    <row r="199" spans="1:24" ht="63">
      <c r="A199" s="209">
        <v>2</v>
      </c>
      <c r="B199" s="210"/>
      <c r="C199" s="207" t="s">
        <v>196</v>
      </c>
      <c r="D199" s="144">
        <v>20000</v>
      </c>
      <c r="E199" s="144"/>
      <c r="F199" s="144"/>
      <c r="G199" s="144"/>
      <c r="H199" s="145"/>
      <c r="I199" s="146">
        <f>'บัญชีคุมงบ(บันทึกข้อมูลได้)'!U189</f>
        <v>20000</v>
      </c>
      <c r="J199" s="147">
        <f>'บัญชีคุมงบ(บันทึกข้อมูลได้)'!V189</f>
        <v>0</v>
      </c>
      <c r="K199" s="148"/>
      <c r="L199" s="304" t="s">
        <v>400</v>
      </c>
      <c r="X199" s="2"/>
    </row>
    <row r="200" spans="1:24" ht="63">
      <c r="A200" s="209">
        <v>3</v>
      </c>
      <c r="B200" s="210"/>
      <c r="C200" s="207" t="s">
        <v>197</v>
      </c>
      <c r="D200" s="144">
        <v>1500</v>
      </c>
      <c r="E200" s="144"/>
      <c r="F200" s="144"/>
      <c r="G200" s="144"/>
      <c r="H200" s="145"/>
      <c r="I200" s="146">
        <f>'บัญชีคุมงบ(บันทึกข้อมูลได้)'!U190</f>
        <v>1500</v>
      </c>
      <c r="J200" s="147">
        <f>'บัญชีคุมงบ(บันทึกข้อมูลได้)'!V190</f>
        <v>0</v>
      </c>
      <c r="K200" s="148"/>
      <c r="L200" s="304" t="s">
        <v>400</v>
      </c>
      <c r="X200" s="2"/>
    </row>
    <row r="201" spans="1:24" ht="84">
      <c r="A201" s="209">
        <v>4</v>
      </c>
      <c r="B201" s="210"/>
      <c r="C201" s="207" t="s">
        <v>198</v>
      </c>
      <c r="D201" s="144">
        <v>70000</v>
      </c>
      <c r="E201" s="144"/>
      <c r="F201" s="144"/>
      <c r="G201" s="144"/>
      <c r="H201" s="145"/>
      <c r="I201" s="146">
        <f>'บัญชีคุมงบ(บันทึกข้อมูลได้)'!U191</f>
        <v>70000</v>
      </c>
      <c r="J201" s="147">
        <f>'บัญชีคุมงบ(บันทึกข้อมูลได้)'!V191</f>
        <v>0</v>
      </c>
      <c r="K201" s="148"/>
      <c r="L201" s="304" t="s">
        <v>400</v>
      </c>
      <c r="X201" s="2"/>
    </row>
    <row r="202" spans="1:24" ht="63">
      <c r="A202" s="170">
        <v>5</v>
      </c>
      <c r="B202" s="171"/>
      <c r="C202" s="207" t="s">
        <v>199</v>
      </c>
      <c r="D202" s="144">
        <v>1000</v>
      </c>
      <c r="E202" s="144"/>
      <c r="F202" s="144"/>
      <c r="G202" s="144"/>
      <c r="H202" s="145"/>
      <c r="I202" s="146">
        <f>'บัญชีคุมงบ(บันทึกข้อมูลได้)'!U192</f>
        <v>1000</v>
      </c>
      <c r="J202" s="147">
        <f>'บัญชีคุมงบ(บันทึกข้อมูลได้)'!V192</f>
        <v>0</v>
      </c>
      <c r="K202" s="148"/>
      <c r="L202" s="304" t="s">
        <v>400</v>
      </c>
      <c r="X202" s="2"/>
    </row>
    <row r="203" spans="1:24">
      <c r="A203" s="403" t="s">
        <v>59</v>
      </c>
      <c r="B203" s="404"/>
      <c r="C203" s="405"/>
      <c r="D203" s="144"/>
      <c r="E203" s="144"/>
      <c r="F203" s="144"/>
      <c r="G203" s="144"/>
      <c r="H203" s="145"/>
      <c r="I203" s="146">
        <f>'บัญชีคุมงบ(บันทึกข้อมูลได้)'!U193</f>
        <v>0</v>
      </c>
      <c r="J203" s="147">
        <f>'บัญชีคุมงบ(บันทึกข้อมูลได้)'!V193</f>
        <v>0</v>
      </c>
      <c r="K203" s="148"/>
      <c r="L203" s="149"/>
      <c r="X203" s="2"/>
    </row>
    <row r="204" spans="1:24" ht="84">
      <c r="A204" s="170">
        <v>1</v>
      </c>
      <c r="B204" s="171"/>
      <c r="C204" s="138" t="s">
        <v>189</v>
      </c>
      <c r="D204" s="101">
        <v>2322</v>
      </c>
      <c r="E204" s="101"/>
      <c r="F204" s="101"/>
      <c r="G204" s="101"/>
      <c r="H204" s="102">
        <f>G204+D204+E204+F204</f>
        <v>2322</v>
      </c>
      <c r="I204" s="103">
        <f>'บัญชีคุมงบ(บันทึกข้อมูลได้)'!U194</f>
        <v>2450</v>
      </c>
      <c r="J204" s="104">
        <f>'บัญชีคุมงบ(บันทึกข้อมูลได้)'!V194</f>
        <v>0</v>
      </c>
      <c r="K204" s="96" t="s">
        <v>49</v>
      </c>
      <c r="L204" s="116" t="s">
        <v>400</v>
      </c>
      <c r="X204" s="2"/>
    </row>
    <row r="205" spans="1:24" ht="42">
      <c r="A205" s="170">
        <v>2</v>
      </c>
      <c r="B205" s="171"/>
      <c r="C205" s="138" t="s">
        <v>190</v>
      </c>
      <c r="D205" s="101">
        <v>2533</v>
      </c>
      <c r="E205" s="101"/>
      <c r="F205" s="101"/>
      <c r="G205" s="101"/>
      <c r="H205" s="102">
        <f t="shared" ref="H205" si="39">G205+D205+E205+F205</f>
        <v>2533</v>
      </c>
      <c r="I205" s="103">
        <f>'บัญชีคุมงบ(บันทึกข้อมูลได้)'!U195</f>
        <v>2000</v>
      </c>
      <c r="J205" s="104">
        <f>'บัญชีคุมงบ(บันทึกข้อมูลได้)'!V195</f>
        <v>0</v>
      </c>
      <c r="K205" s="96"/>
      <c r="L205" s="304" t="s">
        <v>400</v>
      </c>
      <c r="X205" s="2"/>
    </row>
    <row r="206" spans="1:24">
      <c r="A206" s="391" t="s">
        <v>200</v>
      </c>
      <c r="B206" s="392"/>
      <c r="C206" s="393"/>
      <c r="D206" s="144"/>
      <c r="E206" s="144"/>
      <c r="F206" s="144"/>
      <c r="G206" s="144"/>
      <c r="H206" s="163"/>
      <c r="I206" s="164">
        <f>'บัญชีคุมงบ(บันทึกข้อมูลได้)'!U196</f>
        <v>0</v>
      </c>
      <c r="J206" s="165">
        <f>'บัญชีคุมงบ(บันทึกข้อมูลได้)'!V196</f>
        <v>0</v>
      </c>
      <c r="K206" s="148"/>
      <c r="L206" s="166"/>
      <c r="X206" s="2"/>
    </row>
    <row r="207" spans="1:24" ht="42" customHeight="1">
      <c r="A207" s="394" t="s">
        <v>201</v>
      </c>
      <c r="B207" s="395"/>
      <c r="C207" s="364"/>
      <c r="D207" s="144"/>
      <c r="E207" s="144"/>
      <c r="F207" s="144"/>
      <c r="G207" s="144"/>
      <c r="H207" s="145"/>
      <c r="I207" s="146">
        <f>'บัญชีคุมงบ(บันทึกข้อมูลได้)'!U197</f>
        <v>0</v>
      </c>
      <c r="J207" s="147">
        <f>'บัญชีคุมงบ(บันทึกข้อมูลได้)'!V197</f>
        <v>0</v>
      </c>
      <c r="K207" s="148"/>
      <c r="L207" s="149"/>
      <c r="X207" s="2"/>
    </row>
    <row r="208" spans="1:24" ht="63">
      <c r="A208" s="170">
        <v>1</v>
      </c>
      <c r="B208" s="171"/>
      <c r="C208" s="138" t="s">
        <v>202</v>
      </c>
      <c r="D208" s="101">
        <v>9520</v>
      </c>
      <c r="E208" s="101"/>
      <c r="F208" s="101"/>
      <c r="G208" s="101"/>
      <c r="H208" s="102">
        <f>G208+D208+E208+F208</f>
        <v>9520</v>
      </c>
      <c r="I208" s="103">
        <f>'บัญชีคุมงบ(บันทึกข้อมูลได้)'!U198</f>
        <v>9806</v>
      </c>
      <c r="J208" s="104">
        <f>'บัญชีคุมงบ(บันทึกข้อมูลได้)'!V198</f>
        <v>0</v>
      </c>
      <c r="K208" s="96" t="s">
        <v>49</v>
      </c>
      <c r="L208" s="116" t="s">
        <v>376</v>
      </c>
      <c r="X208" s="2"/>
    </row>
    <row r="209" spans="1:24" ht="63">
      <c r="A209" s="170">
        <v>2</v>
      </c>
      <c r="B209" s="171"/>
      <c r="C209" s="138" t="s">
        <v>203</v>
      </c>
      <c r="D209" s="101">
        <v>40486</v>
      </c>
      <c r="E209" s="101"/>
      <c r="F209" s="101"/>
      <c r="G209" s="101"/>
      <c r="H209" s="102">
        <f t="shared" ref="H209" si="40">G209+D209+E209+F209</f>
        <v>40486</v>
      </c>
      <c r="I209" s="103">
        <f>'บัญชีคุมงบ(บันทึกข้อมูลได้)'!U200</f>
        <v>40200</v>
      </c>
      <c r="J209" s="104">
        <f>'บัญชีคุมงบ(บันทึกข้อมูลได้)'!V200</f>
        <v>0</v>
      </c>
      <c r="K209" s="96"/>
      <c r="L209" s="116" t="s">
        <v>376</v>
      </c>
      <c r="X209" s="2"/>
    </row>
    <row r="210" spans="1:24">
      <c r="A210" s="391" t="s">
        <v>205</v>
      </c>
      <c r="B210" s="392"/>
      <c r="C210" s="393"/>
      <c r="D210" s="144"/>
      <c r="E210" s="144"/>
      <c r="F210" s="144"/>
      <c r="G210" s="144"/>
      <c r="H210" s="163"/>
      <c r="I210" s="164">
        <f>'บัญชีคุมงบ(บันทึกข้อมูลได้)'!U201</f>
        <v>0</v>
      </c>
      <c r="J210" s="165">
        <f>'บัญชีคุมงบ(บันทึกข้อมูลได้)'!V201</f>
        <v>0</v>
      </c>
      <c r="K210" s="148"/>
      <c r="L210" s="166"/>
      <c r="X210" s="2"/>
    </row>
    <row r="211" spans="1:24">
      <c r="A211" s="394" t="s">
        <v>204</v>
      </c>
      <c r="B211" s="395"/>
      <c r="C211" s="364"/>
      <c r="D211" s="144"/>
      <c r="E211" s="144"/>
      <c r="F211" s="144"/>
      <c r="G211" s="144"/>
      <c r="H211" s="145"/>
      <c r="I211" s="146">
        <f>'บัญชีคุมงบ(บันทึกข้อมูลได้)'!U202</f>
        <v>0</v>
      </c>
      <c r="J211" s="147">
        <f>'บัญชีคุมงบ(บันทึกข้อมูลได้)'!V202</f>
        <v>0</v>
      </c>
      <c r="K211" s="148"/>
      <c r="L211" s="149"/>
      <c r="X211" s="2"/>
    </row>
    <row r="212" spans="1:24" ht="63">
      <c r="A212" s="170">
        <v>1</v>
      </c>
      <c r="B212" s="171"/>
      <c r="C212" s="138" t="s">
        <v>202</v>
      </c>
      <c r="D212" s="101"/>
      <c r="E212" s="101">
        <v>678</v>
      </c>
      <c r="F212" s="101"/>
      <c r="G212" s="101"/>
      <c r="H212" s="102">
        <f>G212+D212+E212+F212</f>
        <v>678</v>
      </c>
      <c r="I212" s="103">
        <f>'บัญชีคุมงบ(บันทึกข้อมูลได้)'!U203</f>
        <v>6140</v>
      </c>
      <c r="J212" s="104">
        <f>'บัญชีคุมงบ(บันทึกข้อมูลได้)'!V203</f>
        <v>0</v>
      </c>
      <c r="K212" s="96" t="s">
        <v>49</v>
      </c>
      <c r="L212" s="116" t="s">
        <v>401</v>
      </c>
      <c r="X212" s="2"/>
    </row>
    <row r="213" spans="1:24" ht="42">
      <c r="A213" s="170">
        <v>2</v>
      </c>
      <c r="B213" s="171"/>
      <c r="C213" s="138" t="s">
        <v>206</v>
      </c>
      <c r="D213" s="101"/>
      <c r="E213" s="101">
        <v>5010</v>
      </c>
      <c r="F213" s="101"/>
      <c r="G213" s="101"/>
      <c r="H213" s="102">
        <f t="shared" ref="H213:H215" si="41">G213+D213+E213+F213</f>
        <v>5010</v>
      </c>
      <c r="I213" s="103">
        <f>'บัญชีคุมงบ(บันทึกข้อมูลได้)'!U204</f>
        <v>4500</v>
      </c>
      <c r="J213" s="104">
        <f>'บัญชีคุมงบ(บันทึกข้อมูลได้)'!V204</f>
        <v>0</v>
      </c>
      <c r="K213" s="96"/>
      <c r="L213" s="116" t="s">
        <v>401</v>
      </c>
      <c r="X213" s="2"/>
    </row>
    <row r="214" spans="1:24" ht="42">
      <c r="A214" s="170">
        <v>3</v>
      </c>
      <c r="B214" s="171"/>
      <c r="C214" s="138" t="s">
        <v>207</v>
      </c>
      <c r="D214" s="101"/>
      <c r="E214" s="101">
        <v>2887</v>
      </c>
      <c r="F214" s="101"/>
      <c r="G214" s="101"/>
      <c r="H214" s="102">
        <f t="shared" si="41"/>
        <v>2887</v>
      </c>
      <c r="I214" s="103">
        <f>'บัญชีคุมงบ(บันทึกข้อมูลได้)'!U206</f>
        <v>3570</v>
      </c>
      <c r="J214" s="104">
        <f>'บัญชีคุมงบ(บันทึกข้อมูลได้)'!V206</f>
        <v>0</v>
      </c>
      <c r="K214" s="96"/>
      <c r="L214" s="116" t="s">
        <v>401</v>
      </c>
      <c r="X214" s="2"/>
    </row>
    <row r="215" spans="1:24">
      <c r="A215" s="394" t="s">
        <v>77</v>
      </c>
      <c r="B215" s="395"/>
      <c r="C215" s="364"/>
      <c r="D215" s="144"/>
      <c r="E215" s="144"/>
      <c r="F215" s="144"/>
      <c r="G215" s="144"/>
      <c r="H215" s="102">
        <f t="shared" si="41"/>
        <v>0</v>
      </c>
      <c r="I215" s="103">
        <f>'บัญชีคุมงบ(บันทึกข้อมูลได้)'!U207</f>
        <v>0</v>
      </c>
      <c r="J215" s="104">
        <f>'บัญชีคุมงบ(บันทึกข้อมูลได้)'!V207</f>
        <v>0</v>
      </c>
      <c r="K215" s="148"/>
      <c r="L215" s="149"/>
      <c r="X215" s="2"/>
    </row>
    <row r="216" spans="1:24">
      <c r="A216" s="170">
        <v>1</v>
      </c>
      <c r="B216" s="171"/>
      <c r="C216" s="138" t="s">
        <v>208</v>
      </c>
      <c r="D216" s="101"/>
      <c r="E216" s="101">
        <v>4274</v>
      </c>
      <c r="F216" s="101"/>
      <c r="G216" s="101"/>
      <c r="H216" s="102">
        <f>G216+D216+E216+F216</f>
        <v>4274</v>
      </c>
      <c r="I216" s="103">
        <f>'บัญชีคุมงบ(บันทึกข้อมูลได้)'!U208</f>
        <v>4191</v>
      </c>
      <c r="J216" s="104">
        <f>'บัญชีคุมงบ(บันทึกข้อมูลได้)'!V208</f>
        <v>0</v>
      </c>
      <c r="K216" s="96" t="s">
        <v>49</v>
      </c>
      <c r="L216" s="116" t="s">
        <v>401</v>
      </c>
      <c r="X216" s="2"/>
    </row>
    <row r="217" spans="1:24" ht="21" customHeight="1">
      <c r="A217" s="394" t="s">
        <v>209</v>
      </c>
      <c r="B217" s="395"/>
      <c r="C217" s="364"/>
      <c r="D217" s="144"/>
      <c r="E217" s="144"/>
      <c r="F217" s="144"/>
      <c r="G217" s="144"/>
      <c r="H217" s="145"/>
      <c r="I217" s="146">
        <f>'บัญชีคุมงบ(บันทึกข้อมูลได้)'!U209</f>
        <v>0</v>
      </c>
      <c r="J217" s="147">
        <f>'บัญชีคุมงบ(บันทึกข้อมูลได้)'!V209</f>
        <v>0</v>
      </c>
      <c r="K217" s="148"/>
      <c r="L217" s="149"/>
      <c r="X217" s="2"/>
    </row>
    <row r="218" spans="1:24" ht="21" customHeight="1">
      <c r="A218" s="170">
        <v>1</v>
      </c>
      <c r="B218" s="171"/>
      <c r="C218" s="138" t="s">
        <v>210</v>
      </c>
      <c r="D218" s="101"/>
      <c r="E218" s="101">
        <v>2346</v>
      </c>
      <c r="F218" s="101"/>
      <c r="G218" s="101"/>
      <c r="H218" s="102">
        <f>G218+D218+E218+F218</f>
        <v>2346</v>
      </c>
      <c r="I218" s="103">
        <f>'บัญชีคุมงบ(บันทึกข้อมูลได้)'!U210</f>
        <v>2830</v>
      </c>
      <c r="J218" s="104">
        <f>'บัญชีคุมงบ(บันทึกข้อมูลได้)'!V210</f>
        <v>0</v>
      </c>
      <c r="K218" s="96" t="s">
        <v>49</v>
      </c>
      <c r="L218" s="116" t="s">
        <v>401</v>
      </c>
      <c r="X218" s="2"/>
    </row>
    <row r="219" spans="1:24" ht="43.2" customHeight="1">
      <c r="A219" s="394" t="s">
        <v>212</v>
      </c>
      <c r="B219" s="395"/>
      <c r="C219" s="364"/>
      <c r="D219" s="144"/>
      <c r="E219" s="144"/>
      <c r="F219" s="144"/>
      <c r="G219" s="144"/>
      <c r="H219" s="145"/>
      <c r="I219" s="146">
        <f>'บัญชีคุมงบ(บันทึกข้อมูลได้)'!U211</f>
        <v>0</v>
      </c>
      <c r="J219" s="147">
        <f>'บัญชีคุมงบ(บันทึกข้อมูลได้)'!V211</f>
        <v>0</v>
      </c>
      <c r="K219" s="148"/>
      <c r="L219" s="149"/>
      <c r="X219" s="2"/>
    </row>
    <row r="220" spans="1:24" ht="21" customHeight="1">
      <c r="A220" s="170">
        <v>1</v>
      </c>
      <c r="B220" s="171"/>
      <c r="C220" s="138" t="s">
        <v>211</v>
      </c>
      <c r="D220" s="101">
        <v>0</v>
      </c>
      <c r="E220" s="101">
        <v>0</v>
      </c>
      <c r="F220" s="101"/>
      <c r="G220" s="101"/>
      <c r="H220" s="102">
        <f>G220+D220+E220+F220</f>
        <v>0</v>
      </c>
      <c r="I220" s="103">
        <f>'บัญชีคุมงบ(บันทึกข้อมูลได้)'!U212</f>
        <v>0</v>
      </c>
      <c r="J220" s="104">
        <f>'บัญชีคุมงบ(บันทึกข้อมูลได้)'!V212</f>
        <v>0</v>
      </c>
      <c r="K220" s="96" t="s">
        <v>49</v>
      </c>
      <c r="L220" s="116" t="s">
        <v>401</v>
      </c>
      <c r="X220" s="2"/>
    </row>
    <row r="221" spans="1:24">
      <c r="A221" s="391" t="s">
        <v>213</v>
      </c>
      <c r="B221" s="392"/>
      <c r="C221" s="393"/>
      <c r="D221" s="144"/>
      <c r="E221" s="144"/>
      <c r="F221" s="144"/>
      <c r="G221" s="144"/>
      <c r="H221" s="163"/>
      <c r="I221" s="164">
        <f>'บัญชีคุมงบ(บันทึกข้อมูลได้)'!U213</f>
        <v>0</v>
      </c>
      <c r="J221" s="165">
        <f>'บัญชีคุมงบ(บันทึกข้อมูลได้)'!V213</f>
        <v>0</v>
      </c>
      <c r="K221" s="148"/>
      <c r="L221" s="166"/>
      <c r="X221" s="2"/>
    </row>
    <row r="222" spans="1:24">
      <c r="A222" s="394" t="s">
        <v>126</v>
      </c>
      <c r="B222" s="395"/>
      <c r="C222" s="364"/>
      <c r="D222" s="144"/>
      <c r="E222" s="144"/>
      <c r="F222" s="144"/>
      <c r="G222" s="144"/>
      <c r="H222" s="145"/>
      <c r="I222" s="146">
        <f>'บัญชีคุมงบ(บันทึกข้อมูลได้)'!U214</f>
        <v>0</v>
      </c>
      <c r="J222" s="147">
        <f>'บัญชีคุมงบ(บันทึกข้อมูลได้)'!V214</f>
        <v>0</v>
      </c>
      <c r="K222" s="148"/>
      <c r="L222" s="149"/>
      <c r="X222" s="2"/>
    </row>
    <row r="223" spans="1:24">
      <c r="A223" s="170">
        <v>1</v>
      </c>
      <c r="B223" s="171"/>
      <c r="C223" s="138" t="s">
        <v>214</v>
      </c>
      <c r="D223" s="101">
        <v>5000</v>
      </c>
      <c r="E223" s="101"/>
      <c r="F223" s="101"/>
      <c r="G223" s="101"/>
      <c r="H223" s="102">
        <f>G223+D223+E223+F223</f>
        <v>5000</v>
      </c>
      <c r="I223" s="103">
        <f>'บัญชีคุมงบ(บันทึกข้อมูลได้)'!U215</f>
        <v>5000</v>
      </c>
      <c r="J223" s="104">
        <f>'บัญชีคุมงบ(บันทึกข้อมูลได้)'!V215</f>
        <v>0</v>
      </c>
      <c r="K223" s="96" t="s">
        <v>49</v>
      </c>
      <c r="L223" s="116" t="s">
        <v>424</v>
      </c>
      <c r="X223" s="2"/>
    </row>
    <row r="224" spans="1:24" ht="21.6" customHeight="1">
      <c r="A224" s="391" t="s">
        <v>215</v>
      </c>
      <c r="B224" s="392"/>
      <c r="C224" s="393"/>
      <c r="D224" s="144"/>
      <c r="E224" s="144"/>
      <c r="F224" s="144"/>
      <c r="G224" s="144"/>
      <c r="H224" s="163"/>
      <c r="I224" s="164">
        <f>'บัญชีคุมงบ(บันทึกข้อมูลได้)'!U216</f>
        <v>0</v>
      </c>
      <c r="J224" s="165">
        <f>'บัญชีคุมงบ(บันทึกข้อมูลได้)'!V216</f>
        <v>0</v>
      </c>
      <c r="K224" s="148"/>
      <c r="L224" s="166"/>
      <c r="X224" s="2"/>
    </row>
    <row r="225" spans="1:24">
      <c r="A225" s="394" t="s">
        <v>59</v>
      </c>
      <c r="B225" s="395"/>
      <c r="C225" s="364"/>
      <c r="D225" s="144"/>
      <c r="E225" s="144"/>
      <c r="F225" s="144"/>
      <c r="G225" s="144"/>
      <c r="H225" s="145"/>
      <c r="I225" s="146">
        <f>'บัญชีคุมงบ(บันทึกข้อมูลได้)'!U217</f>
        <v>0</v>
      </c>
      <c r="J225" s="147">
        <f>'บัญชีคุมงบ(บันทึกข้อมูลได้)'!V217</f>
        <v>0</v>
      </c>
      <c r="K225" s="148"/>
      <c r="L225" s="149"/>
      <c r="X225" s="2"/>
    </row>
    <row r="226" spans="1:24" ht="63">
      <c r="A226" s="170">
        <v>1</v>
      </c>
      <c r="B226" s="171"/>
      <c r="C226" s="138" t="s">
        <v>216</v>
      </c>
      <c r="D226" s="101">
        <v>4000</v>
      </c>
      <c r="E226" s="101"/>
      <c r="F226" s="101"/>
      <c r="G226" s="101"/>
      <c r="H226" s="102">
        <f>G226+D226+E226+F226</f>
        <v>4000</v>
      </c>
      <c r="I226" s="103">
        <f>'บัญชีคุมงบ(บันทึกข้อมูลได้)'!U218</f>
        <v>4020</v>
      </c>
      <c r="J226" s="104">
        <f>'บัญชีคุมงบ(บันทึกข้อมูลได้)'!V218</f>
        <v>0</v>
      </c>
      <c r="K226" s="96" t="s">
        <v>49</v>
      </c>
      <c r="L226" s="116" t="s">
        <v>398</v>
      </c>
      <c r="X226" s="2"/>
    </row>
    <row r="227" spans="1:24">
      <c r="A227" s="391" t="s">
        <v>217</v>
      </c>
      <c r="B227" s="392"/>
      <c r="C227" s="393"/>
      <c r="D227" s="144"/>
      <c r="E227" s="144"/>
      <c r="F227" s="144"/>
      <c r="G227" s="144"/>
      <c r="H227" s="163"/>
      <c r="I227" s="164">
        <f>'บัญชีคุมงบ(บันทึกข้อมูลได้)'!U219</f>
        <v>0</v>
      </c>
      <c r="J227" s="165">
        <f>'บัญชีคุมงบ(บันทึกข้อมูลได้)'!V219</f>
        <v>0</v>
      </c>
      <c r="K227" s="148"/>
      <c r="L227" s="166"/>
      <c r="X227" s="2"/>
    </row>
    <row r="228" spans="1:24">
      <c r="A228" s="451"/>
      <c r="B228" s="452"/>
      <c r="C228" s="453"/>
      <c r="D228" s="144"/>
      <c r="E228" s="144"/>
      <c r="F228" s="144"/>
      <c r="G228" s="144"/>
      <c r="H228" s="145"/>
      <c r="I228" s="146"/>
      <c r="J228" s="147"/>
      <c r="K228" s="148"/>
      <c r="L228" s="149"/>
      <c r="X228" s="2"/>
    </row>
    <row r="229" spans="1:24">
      <c r="A229" s="391" t="s">
        <v>218</v>
      </c>
      <c r="B229" s="392"/>
      <c r="C229" s="393"/>
      <c r="D229" s="144"/>
      <c r="E229" s="144"/>
      <c r="F229" s="144"/>
      <c r="G229" s="144"/>
      <c r="H229" s="163"/>
      <c r="I229" s="164">
        <f>'บัญชีคุมงบ(บันทึกข้อมูลได้)'!U223</f>
        <v>0</v>
      </c>
      <c r="J229" s="165">
        <f>'บัญชีคุมงบ(บันทึกข้อมูลได้)'!V223</f>
        <v>0</v>
      </c>
      <c r="K229" s="148"/>
      <c r="L229" s="166"/>
      <c r="X229" s="2"/>
    </row>
    <row r="230" spans="1:24">
      <c r="A230" s="394" t="s">
        <v>56</v>
      </c>
      <c r="B230" s="395"/>
      <c r="C230" s="364"/>
      <c r="D230" s="144"/>
      <c r="E230" s="144"/>
      <c r="F230" s="144"/>
      <c r="G230" s="144"/>
      <c r="H230" s="145"/>
      <c r="I230" s="146">
        <f>'บัญชีคุมงบ(บันทึกข้อมูลได้)'!U224</f>
        <v>0</v>
      </c>
      <c r="J230" s="147">
        <f>'บัญชีคุมงบ(บันทึกข้อมูลได้)'!V224</f>
        <v>0</v>
      </c>
      <c r="K230" s="148"/>
      <c r="L230" s="149"/>
      <c r="X230" s="2"/>
    </row>
    <row r="231" spans="1:24" ht="42">
      <c r="A231" s="170">
        <v>1</v>
      </c>
      <c r="B231" s="171"/>
      <c r="C231" s="138" t="s">
        <v>219</v>
      </c>
      <c r="D231" s="101"/>
      <c r="E231" s="101"/>
      <c r="F231" s="101">
        <v>117000</v>
      </c>
      <c r="G231" s="101"/>
      <c r="H231" s="102">
        <f>G231+D231+E231+F231</f>
        <v>117000</v>
      </c>
      <c r="I231" s="103">
        <f>'บัญชีคุมงบ(บันทึกข้อมูลได้)'!U225</f>
        <v>348940</v>
      </c>
      <c r="J231" s="104">
        <f>'บัญชีคุมงบ(บันทึกข้อมูลได้)'!V225</f>
        <v>0</v>
      </c>
      <c r="K231" s="96" t="s">
        <v>49</v>
      </c>
      <c r="L231" s="304" t="s">
        <v>430</v>
      </c>
      <c r="X231" s="2"/>
    </row>
    <row r="232" spans="1:24" ht="63">
      <c r="A232" s="170">
        <v>2</v>
      </c>
      <c r="B232" s="171"/>
      <c r="C232" s="138" t="s">
        <v>221</v>
      </c>
      <c r="D232" s="101"/>
      <c r="E232" s="101"/>
      <c r="F232" s="101">
        <v>54000</v>
      </c>
      <c r="G232" s="101"/>
      <c r="H232" s="102">
        <f t="shared" ref="H232:H233" si="42">G232+D232+E232+F232</f>
        <v>54000</v>
      </c>
      <c r="I232" s="103">
        <f>'บัญชีคุมงบ(บันทึกข้อมูลได้)'!U226</f>
        <v>9000</v>
      </c>
      <c r="J232" s="104">
        <f>'บัญชีคุมงบ(บันทึกข้อมูลได้)'!V226</f>
        <v>0</v>
      </c>
      <c r="K232" s="96"/>
      <c r="L232" s="304" t="s">
        <v>430</v>
      </c>
      <c r="X232" s="2"/>
    </row>
    <row r="233" spans="1:24">
      <c r="A233" s="170">
        <v>3</v>
      </c>
      <c r="B233" s="171"/>
      <c r="C233" s="138" t="s">
        <v>220</v>
      </c>
      <c r="D233" s="101"/>
      <c r="E233" s="101"/>
      <c r="F233" s="101">
        <v>186800</v>
      </c>
      <c r="G233" s="101"/>
      <c r="H233" s="102">
        <f t="shared" si="42"/>
        <v>186800</v>
      </c>
      <c r="I233" s="103">
        <f>'บัญชีคุมงบ(บันทึกข้อมูลได้)'!U227</f>
        <v>80000</v>
      </c>
      <c r="J233" s="104">
        <f>'บัญชีคุมงบ(บันทึกข้อมูลได้)'!V227</f>
        <v>0</v>
      </c>
      <c r="K233" s="96"/>
      <c r="L233" s="304" t="s">
        <v>430</v>
      </c>
      <c r="X233" s="2"/>
    </row>
    <row r="234" spans="1:24">
      <c r="A234" s="170">
        <v>4</v>
      </c>
      <c r="B234" s="171"/>
      <c r="C234" s="138" t="s">
        <v>222</v>
      </c>
      <c r="D234" s="101"/>
      <c r="E234" s="101"/>
      <c r="F234" s="101">
        <v>4400</v>
      </c>
      <c r="G234" s="101"/>
      <c r="H234" s="102">
        <f>G234+D234+E234+F234</f>
        <v>4400</v>
      </c>
      <c r="I234" s="103">
        <f>'บัญชีคุมงบ(บันทึกข้อมูลได้)'!U228</f>
        <v>88560</v>
      </c>
      <c r="J234" s="104">
        <f>'บัญชีคุมงบ(บันทึกข้อมูลได้)'!V228</f>
        <v>0</v>
      </c>
      <c r="K234" s="96" t="s">
        <v>49</v>
      </c>
      <c r="L234" s="304" t="s">
        <v>430</v>
      </c>
      <c r="X234" s="2"/>
    </row>
    <row r="235" spans="1:24" ht="42">
      <c r="A235" s="170">
        <v>5</v>
      </c>
      <c r="B235" s="171"/>
      <c r="C235" s="138" t="s">
        <v>223</v>
      </c>
      <c r="D235" s="101"/>
      <c r="E235" s="101"/>
      <c r="F235" s="101">
        <v>82700</v>
      </c>
      <c r="G235" s="101"/>
      <c r="H235" s="102">
        <f t="shared" ref="H235" si="43">G235+D235+E235+F235</f>
        <v>82700</v>
      </c>
      <c r="I235" s="103">
        <f>'บัญชีคุมงบ(บันทึกข้อมูลได้)'!U230</f>
        <v>61400</v>
      </c>
      <c r="J235" s="104">
        <f>'บัญชีคุมงบ(บันทึกข้อมูลได้)'!V230</f>
        <v>0</v>
      </c>
      <c r="K235" s="96"/>
      <c r="L235" s="304" t="s">
        <v>430</v>
      </c>
      <c r="X235" s="2"/>
    </row>
    <row r="236" spans="1:24">
      <c r="A236" s="391" t="s">
        <v>224</v>
      </c>
      <c r="B236" s="392"/>
      <c r="C236" s="393"/>
      <c r="D236" s="144"/>
      <c r="E236" s="144"/>
      <c r="F236" s="144"/>
      <c r="G236" s="144"/>
      <c r="H236" s="163"/>
      <c r="I236" s="164">
        <f>'บัญชีคุมงบ(บันทึกข้อมูลได้)'!U231</f>
        <v>0</v>
      </c>
      <c r="J236" s="165">
        <f>'บัญชีคุมงบ(บันทึกข้อมูลได้)'!V231</f>
        <v>0</v>
      </c>
      <c r="K236" s="148"/>
      <c r="L236" s="166"/>
      <c r="X236" s="2"/>
    </row>
    <row r="237" spans="1:24" ht="21" customHeight="1">
      <c r="A237" s="394" t="s">
        <v>56</v>
      </c>
      <c r="B237" s="395"/>
      <c r="C237" s="364"/>
      <c r="D237" s="144"/>
      <c r="E237" s="144"/>
      <c r="F237" s="144"/>
      <c r="G237" s="144"/>
      <c r="H237" s="145"/>
      <c r="I237" s="146">
        <f>'บัญชีคุมงบ(บันทึกข้อมูลได้)'!U232</f>
        <v>0</v>
      </c>
      <c r="J237" s="147">
        <f>'บัญชีคุมงบ(บันทึกข้อมูลได้)'!V232</f>
        <v>0</v>
      </c>
      <c r="K237" s="148"/>
      <c r="L237" s="149"/>
      <c r="X237" s="2"/>
    </row>
    <row r="238" spans="1:24" ht="21.6" customHeight="1">
      <c r="A238" s="170">
        <v>1</v>
      </c>
      <c r="B238" s="171"/>
      <c r="C238" s="138" t="s">
        <v>225</v>
      </c>
      <c r="D238" s="101"/>
      <c r="E238" s="101">
        <v>15600</v>
      </c>
      <c r="F238" s="101"/>
      <c r="G238" s="101"/>
      <c r="H238" s="102">
        <f>G238+D238+E238+F238</f>
        <v>15600</v>
      </c>
      <c r="I238" s="103">
        <f>'บัญชีคุมงบ(บันทึกข้อมูลได้)'!U233</f>
        <v>15600</v>
      </c>
      <c r="J238" s="104">
        <f>'บัญชีคุมงบ(บันทึกข้อมูลได้)'!V233</f>
        <v>0</v>
      </c>
      <c r="K238" s="96" t="s">
        <v>49</v>
      </c>
      <c r="L238" s="304" t="s">
        <v>426</v>
      </c>
      <c r="X238" s="2"/>
    </row>
    <row r="239" spans="1:24">
      <c r="A239" s="141" t="s">
        <v>110</v>
      </c>
      <c r="B239" s="142"/>
      <c r="C239" s="113"/>
      <c r="D239" s="101"/>
      <c r="E239" s="101"/>
      <c r="F239" s="101"/>
      <c r="G239" s="101"/>
      <c r="H239" s="102"/>
      <c r="I239" s="103">
        <f>'บัญชีคุมงบ(บันทึกข้อมูลได้)'!U234</f>
        <v>0</v>
      </c>
      <c r="J239" s="104">
        <f>'บัญชีคุมงบ(บันทึกข้อมูลได้)'!V234</f>
        <v>0</v>
      </c>
      <c r="K239" s="96"/>
      <c r="L239" s="95"/>
      <c r="X239" s="2"/>
    </row>
    <row r="240" spans="1:24" ht="25.95" customHeight="1">
      <c r="A240" s="107">
        <v>1</v>
      </c>
      <c r="B240" s="122"/>
      <c r="C240" s="113" t="s">
        <v>226</v>
      </c>
      <c r="D240" s="101"/>
      <c r="E240" s="101">
        <v>6359</v>
      </c>
      <c r="F240" s="101"/>
      <c r="G240" s="101"/>
      <c r="H240" s="109">
        <f t="shared" ref="H240" si="44">D240+E240+F240+G240</f>
        <v>6359</v>
      </c>
      <c r="I240" s="110">
        <f>'บัญชีคุมงบ(บันทึกข้อมูลได้)'!U235</f>
        <v>14601</v>
      </c>
      <c r="J240" s="111">
        <f>'บัญชีคุมงบ(บันทึกข้อมูลได้)'!V235</f>
        <v>0</v>
      </c>
      <c r="K240" s="96"/>
      <c r="L240" s="312" t="s">
        <v>426</v>
      </c>
      <c r="X240" s="2"/>
    </row>
    <row r="241" spans="1:24" ht="25.95" customHeight="1">
      <c r="A241" s="391" t="s">
        <v>227</v>
      </c>
      <c r="B241" s="392"/>
      <c r="C241" s="393"/>
      <c r="D241" s="144"/>
      <c r="E241" s="144"/>
      <c r="F241" s="144"/>
      <c r="G241" s="144"/>
      <c r="H241" s="163"/>
      <c r="I241" s="164">
        <f>'บัญชีคุมงบ(บันทึกข้อมูลได้)'!U236</f>
        <v>0</v>
      </c>
      <c r="J241" s="165">
        <f>'บัญชีคุมงบ(บันทึกข้อมูลได้)'!V236</f>
        <v>0</v>
      </c>
      <c r="K241" s="148"/>
      <c r="L241" s="166"/>
      <c r="X241" s="2"/>
    </row>
    <row r="242" spans="1:24" ht="25.95" customHeight="1">
      <c r="A242" s="394" t="s">
        <v>56</v>
      </c>
      <c r="B242" s="395"/>
      <c r="C242" s="396"/>
      <c r="D242" s="144"/>
      <c r="E242" s="144"/>
      <c r="F242" s="144"/>
      <c r="G242" s="144"/>
      <c r="H242" s="145"/>
      <c r="I242" s="146">
        <f>'บัญชีคุมงบ(บันทึกข้อมูลได้)'!U237</f>
        <v>0</v>
      </c>
      <c r="J242" s="147">
        <f>'บัญชีคุมงบ(บันทึกข้อมูลได้)'!V237</f>
        <v>0</v>
      </c>
      <c r="K242" s="148"/>
      <c r="L242" s="149"/>
      <c r="X242" s="2"/>
    </row>
    <row r="243" spans="1:24" ht="34.950000000000003" customHeight="1">
      <c r="A243" s="170">
        <v>1</v>
      </c>
      <c r="B243" s="171"/>
      <c r="C243" s="207" t="s">
        <v>228</v>
      </c>
      <c r="D243" s="101"/>
      <c r="E243" s="101"/>
      <c r="F243" s="101">
        <v>108860</v>
      </c>
      <c r="G243" s="101"/>
      <c r="H243" s="102">
        <f>G243+D243+E243+F243</f>
        <v>108860</v>
      </c>
      <c r="I243" s="103">
        <f>'บัญชีคุมงบ(บันทึกข้อมูลได้)'!U238</f>
        <v>48470</v>
      </c>
      <c r="J243" s="104">
        <f>'บัญชีคุมงบ(บันทึกข้อมูลได้)'!V238</f>
        <v>0</v>
      </c>
      <c r="K243" s="96" t="s">
        <v>49</v>
      </c>
      <c r="L243" s="116" t="s">
        <v>429</v>
      </c>
      <c r="X243" s="2"/>
    </row>
    <row r="244" spans="1:24" ht="25.95" customHeight="1">
      <c r="A244" s="170">
        <v>2</v>
      </c>
      <c r="B244" s="171"/>
      <c r="C244" s="207" t="s">
        <v>229</v>
      </c>
      <c r="D244" s="101"/>
      <c r="E244" s="101"/>
      <c r="F244" s="101">
        <v>24000</v>
      </c>
      <c r="G244" s="101"/>
      <c r="H244" s="102">
        <f t="shared" ref="H244:H249" si="45">G244+D244+E244+F244</f>
        <v>24000</v>
      </c>
      <c r="I244" s="103">
        <f>'บัญชีคุมงบ(บันทึกข้อมูลได้)'!U239</f>
        <v>31200</v>
      </c>
      <c r="J244" s="104">
        <f>'บัญชีคุมงบ(บันทึกข้อมูลได้)'!V239</f>
        <v>0</v>
      </c>
      <c r="K244" s="96"/>
      <c r="L244" s="116" t="s">
        <v>429</v>
      </c>
      <c r="X244" s="2"/>
    </row>
    <row r="245" spans="1:24" ht="40.950000000000003" customHeight="1">
      <c r="A245" s="170">
        <v>3</v>
      </c>
      <c r="B245" s="171"/>
      <c r="C245" s="207" t="s">
        <v>230</v>
      </c>
      <c r="D245" s="101"/>
      <c r="E245" s="101"/>
      <c r="F245" s="101">
        <v>40500</v>
      </c>
      <c r="G245" s="101"/>
      <c r="H245" s="102">
        <f t="shared" si="45"/>
        <v>40500</v>
      </c>
      <c r="I245" s="103">
        <f>'บัญชีคุมงบ(บันทึกข้อมูลได้)'!U240</f>
        <v>22900</v>
      </c>
      <c r="J245" s="104">
        <f>'บัญชีคุมงบ(บันทึกข้อมูลได้)'!V240</f>
        <v>0</v>
      </c>
      <c r="K245" s="96"/>
      <c r="L245" s="116" t="s">
        <v>429</v>
      </c>
      <c r="X245" s="2"/>
    </row>
    <row r="246" spans="1:24" ht="39.6" customHeight="1">
      <c r="A246" s="170">
        <v>4</v>
      </c>
      <c r="B246" s="171"/>
      <c r="C246" s="207" t="s">
        <v>231</v>
      </c>
      <c r="D246" s="101"/>
      <c r="E246" s="101"/>
      <c r="F246" s="101">
        <v>28800</v>
      </c>
      <c r="G246" s="101"/>
      <c r="H246" s="102">
        <f t="shared" si="45"/>
        <v>28800</v>
      </c>
      <c r="I246" s="103">
        <f>'บัญชีคุมงบ(บันทึกข้อมูลได้)'!U241</f>
        <v>31400</v>
      </c>
      <c r="J246" s="104">
        <f>'บัญชีคุมงบ(บันทึกข้อมูลได้)'!V241</f>
        <v>0</v>
      </c>
      <c r="K246" s="96"/>
      <c r="L246" s="116" t="s">
        <v>429</v>
      </c>
      <c r="X246" s="2"/>
    </row>
    <row r="247" spans="1:24" ht="63" customHeight="1">
      <c r="A247" s="170">
        <v>5</v>
      </c>
      <c r="B247" s="171"/>
      <c r="C247" s="207" t="s">
        <v>232</v>
      </c>
      <c r="D247" s="101"/>
      <c r="E247" s="101"/>
      <c r="F247" s="101">
        <v>102200</v>
      </c>
      <c r="G247" s="101"/>
      <c r="H247" s="102">
        <f t="shared" si="45"/>
        <v>102200</v>
      </c>
      <c r="I247" s="103">
        <f>'บัญชีคุมงบ(บันทึกข้อมูลได้)'!U242</f>
        <v>73750</v>
      </c>
      <c r="J247" s="104">
        <f>'บัญชีคุมงบ(บันทึกข้อมูลได้)'!V242</f>
        <v>0</v>
      </c>
      <c r="K247" s="96"/>
      <c r="L247" s="116" t="s">
        <v>429</v>
      </c>
      <c r="X247" s="2"/>
    </row>
    <row r="248" spans="1:24" ht="38.4" customHeight="1">
      <c r="A248" s="170">
        <v>6</v>
      </c>
      <c r="B248" s="171"/>
      <c r="C248" s="207" t="s">
        <v>233</v>
      </c>
      <c r="D248" s="101"/>
      <c r="E248" s="101"/>
      <c r="F248" s="101">
        <v>33940</v>
      </c>
      <c r="G248" s="101"/>
      <c r="H248" s="102">
        <f t="shared" si="45"/>
        <v>33940</v>
      </c>
      <c r="I248" s="103">
        <f>'บัญชีคุมงบ(บันทึกข้อมูลได้)'!U243</f>
        <v>41080</v>
      </c>
      <c r="J248" s="104">
        <f>'บัญชีคุมงบ(บันทึกข้อมูลได้)'!V243</f>
        <v>0</v>
      </c>
      <c r="K248" s="96"/>
      <c r="L248" s="116" t="s">
        <v>429</v>
      </c>
      <c r="X248" s="2"/>
    </row>
    <row r="249" spans="1:24" ht="40.200000000000003" customHeight="1">
      <c r="A249" s="170">
        <v>7</v>
      </c>
      <c r="B249" s="171"/>
      <c r="C249" s="207" t="s">
        <v>234</v>
      </c>
      <c r="D249" s="101"/>
      <c r="E249" s="101"/>
      <c r="F249" s="101">
        <v>24090</v>
      </c>
      <c r="G249" s="101"/>
      <c r="H249" s="102">
        <f t="shared" si="45"/>
        <v>24090</v>
      </c>
      <c r="I249" s="103">
        <f>'บัญชีคุมงบ(บันทึกข้อมูลได้)'!U245</f>
        <v>60600</v>
      </c>
      <c r="J249" s="104">
        <f>'บัญชีคุมงบ(บันทึกข้อมูลได้)'!V245</f>
        <v>0</v>
      </c>
      <c r="K249" s="96"/>
      <c r="L249" s="116" t="s">
        <v>429</v>
      </c>
      <c r="X249" s="2"/>
    </row>
    <row r="250" spans="1:24">
      <c r="A250" s="391" t="s">
        <v>235</v>
      </c>
      <c r="B250" s="392"/>
      <c r="C250" s="393"/>
      <c r="D250" s="144"/>
      <c r="E250" s="144"/>
      <c r="F250" s="144"/>
      <c r="G250" s="144"/>
      <c r="H250" s="163"/>
      <c r="I250" s="164">
        <f>'บัญชีคุมงบ(บันทึกข้อมูลได้)'!U246</f>
        <v>0</v>
      </c>
      <c r="J250" s="165">
        <f>'บัญชีคุมงบ(บันทึกข้อมูลได้)'!V246</f>
        <v>0</v>
      </c>
      <c r="K250" s="148"/>
      <c r="L250" s="166"/>
      <c r="X250" s="2"/>
    </row>
    <row r="251" spans="1:24">
      <c r="A251" s="394" t="s">
        <v>56</v>
      </c>
      <c r="B251" s="395"/>
      <c r="C251" s="396"/>
      <c r="D251" s="144"/>
      <c r="E251" s="144"/>
      <c r="F251" s="144"/>
      <c r="G251" s="144"/>
      <c r="H251" s="145"/>
      <c r="I251" s="146">
        <f>'บัญชีคุมงบ(บันทึกข้อมูลได้)'!U247</f>
        <v>0</v>
      </c>
      <c r="J251" s="147">
        <f>'บัญชีคุมงบ(บันทึกข้อมูลได้)'!V247</f>
        <v>0</v>
      </c>
      <c r="K251" s="148"/>
      <c r="L251" s="149"/>
      <c r="X251" s="2"/>
    </row>
    <row r="252" spans="1:24" ht="42">
      <c r="A252" s="211">
        <v>1</v>
      </c>
      <c r="B252" s="211"/>
      <c r="C252" s="212" t="s">
        <v>238</v>
      </c>
      <c r="D252" s="144"/>
      <c r="E252" s="144"/>
      <c r="F252" s="144">
        <v>10179</v>
      </c>
      <c r="G252" s="144"/>
      <c r="H252" s="102">
        <f t="shared" ref="H252:H260" si="46">G252+D252+E252+F252</f>
        <v>10179</v>
      </c>
      <c r="I252" s="103">
        <f>'บัญชีคุมงบ(บันทึกข้อมูลได้)'!U248</f>
        <v>10179</v>
      </c>
      <c r="J252" s="104">
        <f>'บัญชีคุมงบ(บันทึกข้อมูลได้)'!V248</f>
        <v>0</v>
      </c>
      <c r="K252" s="148"/>
      <c r="L252" s="149" t="s">
        <v>372</v>
      </c>
      <c r="X252" s="2"/>
    </row>
    <row r="253" spans="1:24">
      <c r="A253" s="211">
        <v>2</v>
      </c>
      <c r="B253" s="211"/>
      <c r="C253" s="212" t="s">
        <v>239</v>
      </c>
      <c r="D253" s="144"/>
      <c r="E253" s="144"/>
      <c r="F253" s="144">
        <v>31420</v>
      </c>
      <c r="G253" s="144"/>
      <c r="H253" s="102">
        <f t="shared" si="46"/>
        <v>31420</v>
      </c>
      <c r="I253" s="103">
        <f>'บัญชีคุมงบ(บันทึกข้อมูลได้)'!U249</f>
        <v>31420</v>
      </c>
      <c r="J253" s="104">
        <f>'บัญชีคุมงบ(บันทึกข้อมูลได้)'!V249</f>
        <v>0</v>
      </c>
      <c r="K253" s="148"/>
      <c r="L253" s="149" t="s">
        <v>372</v>
      </c>
      <c r="X253" s="2"/>
    </row>
    <row r="254" spans="1:24" ht="42">
      <c r="A254" s="211">
        <v>3</v>
      </c>
      <c r="B254" s="211"/>
      <c r="C254" s="212" t="s">
        <v>240</v>
      </c>
      <c r="D254" s="144"/>
      <c r="E254" s="144"/>
      <c r="F254" s="144">
        <v>86150</v>
      </c>
      <c r="G254" s="144"/>
      <c r="H254" s="102">
        <f t="shared" si="46"/>
        <v>86150</v>
      </c>
      <c r="I254" s="103">
        <f>'บัญชีคุมงบ(บันทึกข้อมูลได้)'!U250</f>
        <v>86150</v>
      </c>
      <c r="J254" s="104">
        <f>'บัญชีคุมงบ(บันทึกข้อมูลได้)'!V250</f>
        <v>0</v>
      </c>
      <c r="K254" s="148"/>
      <c r="L254" s="149" t="s">
        <v>372</v>
      </c>
      <c r="X254" s="2"/>
    </row>
    <row r="255" spans="1:24" ht="63">
      <c r="A255" s="211">
        <v>4</v>
      </c>
      <c r="B255" s="211"/>
      <c r="C255" s="212" t="s">
        <v>241</v>
      </c>
      <c r="D255" s="144"/>
      <c r="E255" s="144"/>
      <c r="F255" s="144">
        <v>14816</v>
      </c>
      <c r="G255" s="144"/>
      <c r="H255" s="102">
        <f t="shared" si="46"/>
        <v>14816</v>
      </c>
      <c r="I255" s="103">
        <f>'บัญชีคุมงบ(บันทึกข้อมูลได้)'!U251</f>
        <v>29680</v>
      </c>
      <c r="J255" s="104">
        <f>'บัญชีคุมงบ(บันทึกข้อมูลได้)'!V251</f>
        <v>-14864</v>
      </c>
      <c r="K255" s="148"/>
      <c r="L255" s="149" t="s">
        <v>372</v>
      </c>
      <c r="X255" s="2"/>
    </row>
    <row r="256" spans="1:24" ht="84">
      <c r="A256" s="211">
        <v>5</v>
      </c>
      <c r="B256" s="211"/>
      <c r="C256" s="212" t="s">
        <v>242</v>
      </c>
      <c r="D256" s="144"/>
      <c r="E256" s="144"/>
      <c r="F256" s="144">
        <v>110000</v>
      </c>
      <c r="G256" s="144"/>
      <c r="H256" s="102">
        <f t="shared" si="46"/>
        <v>110000</v>
      </c>
      <c r="I256" s="103">
        <f>'บัญชีคุมงบ(บันทึกข้อมูลได้)'!U252</f>
        <v>0</v>
      </c>
      <c r="J256" s="104">
        <f>'บัญชีคุมงบ(บันทึกข้อมูลได้)'!V252</f>
        <v>110000</v>
      </c>
      <c r="K256" s="148"/>
      <c r="L256" s="149" t="s">
        <v>372</v>
      </c>
      <c r="X256" s="2"/>
    </row>
    <row r="257" spans="1:24" ht="105">
      <c r="A257" s="211">
        <v>6</v>
      </c>
      <c r="B257" s="211"/>
      <c r="C257" s="212" t="s">
        <v>243</v>
      </c>
      <c r="D257" s="144"/>
      <c r="E257" s="144"/>
      <c r="F257" s="144">
        <v>61696</v>
      </c>
      <c r="G257" s="144"/>
      <c r="H257" s="102">
        <f t="shared" si="46"/>
        <v>61696</v>
      </c>
      <c r="I257" s="103">
        <f>'บัญชีคุมงบ(บันทึกข้อมูลได้)'!U253</f>
        <v>61696</v>
      </c>
      <c r="J257" s="104">
        <f>'บัญชีคุมงบ(บันทึกข้อมูลได้)'!V253</f>
        <v>0</v>
      </c>
      <c r="K257" s="148"/>
      <c r="L257" s="149" t="s">
        <v>372</v>
      </c>
      <c r="X257" s="2"/>
    </row>
    <row r="258" spans="1:24" ht="84">
      <c r="A258" s="211">
        <v>7</v>
      </c>
      <c r="B258" s="211"/>
      <c r="C258" s="212" t="s">
        <v>244</v>
      </c>
      <c r="D258" s="144"/>
      <c r="E258" s="144"/>
      <c r="F258" s="144">
        <v>15859</v>
      </c>
      <c r="G258" s="144"/>
      <c r="H258" s="102">
        <f t="shared" si="46"/>
        <v>15859</v>
      </c>
      <c r="I258" s="103">
        <f>'บัญชีคุมงบ(บันทึกข้อมูลได้)'!U254</f>
        <v>15859</v>
      </c>
      <c r="J258" s="104">
        <f>'บัญชีคุมงบ(บันทึกข้อมูลได้)'!V254</f>
        <v>0</v>
      </c>
      <c r="K258" s="148"/>
      <c r="L258" s="149" t="s">
        <v>372</v>
      </c>
      <c r="X258" s="2"/>
    </row>
    <row r="259" spans="1:24" ht="84">
      <c r="A259" s="211">
        <v>8</v>
      </c>
      <c r="B259" s="211"/>
      <c r="C259" s="212" t="s">
        <v>245</v>
      </c>
      <c r="D259" s="144"/>
      <c r="E259" s="144"/>
      <c r="F259" s="144">
        <v>240200</v>
      </c>
      <c r="G259" s="144"/>
      <c r="H259" s="102">
        <f>G259+D259+E259+F259</f>
        <v>240200</v>
      </c>
      <c r="I259" s="103">
        <f>'บัญชีคุมงบ(บันทึกข้อมูลได้)'!U255</f>
        <v>240200</v>
      </c>
      <c r="J259" s="104">
        <f>'บัญชีคุมงบ(บันทึกข้อมูลได้)'!V255</f>
        <v>0</v>
      </c>
      <c r="K259" s="148"/>
      <c r="L259" s="149" t="s">
        <v>372</v>
      </c>
      <c r="X259" s="2"/>
    </row>
    <row r="260" spans="1:24" ht="43.2" customHeight="1">
      <c r="A260" s="170">
        <v>9</v>
      </c>
      <c r="B260" s="171"/>
      <c r="C260" s="207" t="s">
        <v>237</v>
      </c>
      <c r="D260" s="101"/>
      <c r="E260" s="101"/>
      <c r="F260" s="101">
        <v>31505</v>
      </c>
      <c r="G260" s="101"/>
      <c r="H260" s="102">
        <f t="shared" si="46"/>
        <v>31505</v>
      </c>
      <c r="I260" s="103">
        <f>'บัญชีคุมงบ(บันทึกข้อมูลได้)'!U256</f>
        <v>31505</v>
      </c>
      <c r="J260" s="104">
        <f>'บัญชีคุมงบ(บันทึกข้อมูลได้)'!V256</f>
        <v>0</v>
      </c>
      <c r="K260" s="96" t="s">
        <v>49</v>
      </c>
      <c r="L260" s="149" t="s">
        <v>372</v>
      </c>
      <c r="X260" s="2"/>
    </row>
    <row r="261" spans="1:24">
      <c r="A261" s="391" t="s">
        <v>236</v>
      </c>
      <c r="B261" s="392"/>
      <c r="C261" s="393"/>
      <c r="D261" s="144"/>
      <c r="E261" s="144"/>
      <c r="F261" s="144"/>
      <c r="G261" s="144"/>
      <c r="H261" s="163"/>
      <c r="I261" s="164">
        <f>'บัญชีคุมงบ(บันทึกข้อมูลได้)'!U257</f>
        <v>0</v>
      </c>
      <c r="J261" s="165">
        <f>'บัญชีคุมงบ(บันทึกข้อมูลได้)'!V257</f>
        <v>0</v>
      </c>
      <c r="K261" s="148"/>
      <c r="L261" s="166"/>
      <c r="X261" s="2"/>
    </row>
    <row r="262" spans="1:24" ht="37.5" customHeight="1">
      <c r="A262" s="394" t="s">
        <v>56</v>
      </c>
      <c r="B262" s="395"/>
      <c r="C262" s="396"/>
      <c r="D262" s="144"/>
      <c r="E262" s="144"/>
      <c r="F262" s="144"/>
      <c r="G262" s="144"/>
      <c r="H262" s="145"/>
      <c r="I262" s="146">
        <f>'บัญชีคุมงบ(บันทึกข้อมูลได้)'!U258</f>
        <v>0</v>
      </c>
      <c r="J262" s="147">
        <f>'บัญชีคุมงบ(บันทึกข้อมูลได้)'!V258</f>
        <v>0</v>
      </c>
      <c r="K262" s="148"/>
      <c r="L262" s="149"/>
      <c r="X262" s="2"/>
    </row>
    <row r="263" spans="1:24" ht="22.95" customHeight="1">
      <c r="A263" s="170">
        <v>1</v>
      </c>
      <c r="B263" s="171"/>
      <c r="C263" s="207" t="s">
        <v>246</v>
      </c>
      <c r="D263" s="101"/>
      <c r="E263" s="101"/>
      <c r="F263" s="101">
        <v>44000</v>
      </c>
      <c r="G263" s="101"/>
      <c r="H263" s="102">
        <f>G263+D263+E263+F263</f>
        <v>44000</v>
      </c>
      <c r="I263" s="103">
        <f>'บัญชีคุมงบ(บันทึกข้อมูลได้)'!U259</f>
        <v>44000</v>
      </c>
      <c r="J263" s="104">
        <f>'บัญชีคุมงบ(บันทึกข้อมูลได้)'!V259</f>
        <v>0</v>
      </c>
      <c r="K263" s="96" t="s">
        <v>49</v>
      </c>
      <c r="L263" s="304" t="s">
        <v>384</v>
      </c>
      <c r="X263" s="2"/>
    </row>
    <row r="264" spans="1:24">
      <c r="A264" s="107">
        <v>2</v>
      </c>
      <c r="B264" s="122"/>
      <c r="C264" s="113" t="s">
        <v>247</v>
      </c>
      <c r="D264" s="101"/>
      <c r="E264" s="101"/>
      <c r="F264" s="101">
        <v>28000</v>
      </c>
      <c r="G264" s="101"/>
      <c r="H264" s="102">
        <f t="shared" ref="H264:H269" si="47">G264+D264+E264+F264</f>
        <v>28000</v>
      </c>
      <c r="I264" s="103">
        <f>'บัญชีคุมงบ(บันทึกข้อมูลได้)'!U260</f>
        <v>28000</v>
      </c>
      <c r="J264" s="104">
        <f>'บัญชีคุมงบ(บันทึกข้อมูลได้)'!V260</f>
        <v>0</v>
      </c>
      <c r="K264" s="96" t="s">
        <v>49</v>
      </c>
      <c r="L264" s="304" t="s">
        <v>384</v>
      </c>
      <c r="X264" s="2"/>
    </row>
    <row r="265" spans="1:24">
      <c r="A265" s="107">
        <v>3</v>
      </c>
      <c r="B265" s="122"/>
      <c r="C265" s="113" t="s">
        <v>248</v>
      </c>
      <c r="D265" s="101"/>
      <c r="E265" s="101"/>
      <c r="F265" s="101">
        <v>14700</v>
      </c>
      <c r="G265" s="101"/>
      <c r="H265" s="102">
        <f t="shared" si="47"/>
        <v>14700</v>
      </c>
      <c r="I265" s="103">
        <f>'บัญชีคุมงบ(บันทึกข้อมูลได้)'!U261</f>
        <v>14700</v>
      </c>
      <c r="J265" s="104">
        <f>'บัญชีคุมงบ(บันทึกข้อมูลได้)'!V261</f>
        <v>0</v>
      </c>
      <c r="K265" s="96" t="s">
        <v>49</v>
      </c>
      <c r="L265" s="304" t="s">
        <v>384</v>
      </c>
      <c r="X265" s="2"/>
    </row>
    <row r="266" spans="1:24">
      <c r="A266" s="107">
        <v>4</v>
      </c>
      <c r="B266" s="122"/>
      <c r="C266" s="113" t="s">
        <v>249</v>
      </c>
      <c r="D266" s="101"/>
      <c r="E266" s="101"/>
      <c r="F266" s="101">
        <v>21200</v>
      </c>
      <c r="G266" s="101"/>
      <c r="H266" s="102">
        <f t="shared" si="47"/>
        <v>21200</v>
      </c>
      <c r="I266" s="103">
        <f>'บัญชีคุมงบ(บันทึกข้อมูลได้)'!U262</f>
        <v>21200</v>
      </c>
      <c r="J266" s="104">
        <f>'บัญชีคุมงบ(บันทึกข้อมูลได้)'!V262</f>
        <v>0</v>
      </c>
      <c r="K266" s="96" t="s">
        <v>49</v>
      </c>
      <c r="L266" s="304" t="s">
        <v>384</v>
      </c>
      <c r="X266" s="2"/>
    </row>
    <row r="267" spans="1:24">
      <c r="A267" s="107">
        <v>5</v>
      </c>
      <c r="B267" s="122"/>
      <c r="C267" s="113" t="s">
        <v>250</v>
      </c>
      <c r="D267" s="101"/>
      <c r="E267" s="101"/>
      <c r="F267" s="101">
        <v>29150</v>
      </c>
      <c r="G267" s="101"/>
      <c r="H267" s="102">
        <f t="shared" si="47"/>
        <v>29150</v>
      </c>
      <c r="I267" s="103">
        <f>'บัญชีคุมงบ(บันทึกข้อมูลได้)'!U263</f>
        <v>29150</v>
      </c>
      <c r="J267" s="104">
        <f>'บัญชีคุมงบ(บันทึกข้อมูลได้)'!V263</f>
        <v>0</v>
      </c>
      <c r="K267" s="96" t="s">
        <v>49</v>
      </c>
      <c r="L267" s="304" t="s">
        <v>384</v>
      </c>
      <c r="X267" s="2"/>
    </row>
    <row r="268" spans="1:24">
      <c r="A268" s="107">
        <v>6</v>
      </c>
      <c r="B268" s="122"/>
      <c r="C268" s="113" t="s">
        <v>251</v>
      </c>
      <c r="D268" s="101"/>
      <c r="E268" s="101"/>
      <c r="F268" s="101">
        <v>6002</v>
      </c>
      <c r="G268" s="101"/>
      <c r="H268" s="102">
        <f t="shared" si="47"/>
        <v>6002</v>
      </c>
      <c r="I268" s="103">
        <f>'บัญชีคุมงบ(บันทึกข้อมูลได้)'!U264</f>
        <v>6002</v>
      </c>
      <c r="J268" s="104">
        <f>'บัญชีคุมงบ(บันทึกข้อมูลได้)'!V264</f>
        <v>0</v>
      </c>
      <c r="K268" s="96" t="s">
        <v>49</v>
      </c>
      <c r="L268" s="304" t="s">
        <v>384</v>
      </c>
      <c r="X268" s="2"/>
    </row>
    <row r="269" spans="1:24" ht="21.6" customHeight="1">
      <c r="A269" s="261">
        <v>7</v>
      </c>
      <c r="B269" s="263"/>
      <c r="C269" s="265" t="s">
        <v>252</v>
      </c>
      <c r="D269" s="101">
        <v>8000</v>
      </c>
      <c r="E269" s="101"/>
      <c r="F269" s="101"/>
      <c r="G269" s="101"/>
      <c r="H269" s="102">
        <f t="shared" si="47"/>
        <v>8000</v>
      </c>
      <c r="I269" s="103">
        <f>'บัญชีคุมงบ(บันทึกข้อมูลได้)'!U265</f>
        <v>8000</v>
      </c>
      <c r="J269" s="104">
        <f>'บัญชีคุมงบ(บันทึกข้อมูลได้)'!V265</f>
        <v>0</v>
      </c>
      <c r="K269" s="96" t="s">
        <v>49</v>
      </c>
      <c r="L269" s="304" t="s">
        <v>384</v>
      </c>
      <c r="X269" s="2"/>
    </row>
    <row r="270" spans="1:24">
      <c r="A270" s="376" t="s">
        <v>13</v>
      </c>
      <c r="B270" s="376"/>
      <c r="C270" s="376"/>
      <c r="D270" s="299">
        <f t="shared" ref="D270:H270" si="48">SUM(D9:D269)</f>
        <v>2339892</v>
      </c>
      <c r="E270" s="299">
        <f t="shared" si="48"/>
        <v>2155747</v>
      </c>
      <c r="F270" s="299">
        <f t="shared" si="48"/>
        <v>1552167</v>
      </c>
      <c r="G270" s="299">
        <f t="shared" si="48"/>
        <v>0</v>
      </c>
      <c r="H270" s="299">
        <f t="shared" si="48"/>
        <v>5286395</v>
      </c>
      <c r="I270" s="299">
        <f>'บัญชีคุมงบ(บันทึกข้อมูลได้)'!U266</f>
        <v>5938966</v>
      </c>
      <c r="J270" s="299">
        <f>'บัญชีคุมงบ(บันทึกข้อมูลได้)'!V266</f>
        <v>280425</v>
      </c>
      <c r="K270" s="300"/>
      <c r="L270" s="298"/>
      <c r="X270" s="2"/>
    </row>
    <row r="271" spans="1:24">
      <c r="A271" s="215"/>
      <c r="B271" s="216"/>
      <c r="C271" s="216"/>
      <c r="D271" s="217"/>
      <c r="E271" s="217"/>
      <c r="F271" s="217"/>
      <c r="G271" s="217"/>
      <c r="H271" s="12"/>
      <c r="I271" s="13"/>
      <c r="J271" s="64"/>
      <c r="K271" s="218"/>
      <c r="L271" s="22"/>
      <c r="X271" s="2"/>
    </row>
    <row r="272" spans="1:24" ht="21" customHeight="1">
      <c r="A272" s="419" t="s">
        <v>253</v>
      </c>
      <c r="B272" s="419"/>
      <c r="C272" s="419"/>
      <c r="D272" s="220"/>
      <c r="E272" s="220"/>
      <c r="F272" s="220"/>
      <c r="G272" s="220"/>
      <c r="H272" s="221"/>
      <c r="I272" s="222"/>
      <c r="J272" s="223"/>
      <c r="K272" s="224"/>
      <c r="L272" s="225"/>
      <c r="X272" s="2"/>
    </row>
    <row r="273" spans="1:24" ht="21" customHeight="1">
      <c r="A273" s="141" t="s">
        <v>77</v>
      </c>
      <c r="B273" s="142"/>
      <c r="C273" s="137"/>
      <c r="D273" s="144"/>
      <c r="E273" s="144"/>
      <c r="F273" s="144"/>
      <c r="G273" s="144"/>
      <c r="H273" s="145"/>
      <c r="I273" s="146"/>
      <c r="J273" s="147"/>
      <c r="K273" s="148"/>
      <c r="L273" s="149"/>
      <c r="X273" s="2"/>
    </row>
    <row r="274" spans="1:24" ht="21" customHeight="1">
      <c r="A274" s="107">
        <v>1</v>
      </c>
      <c r="B274" s="120"/>
      <c r="C274" s="113" t="s">
        <v>255</v>
      </c>
      <c r="D274" s="101">
        <v>9500</v>
      </c>
      <c r="E274" s="101"/>
      <c r="F274" s="101"/>
      <c r="G274" s="101"/>
      <c r="H274" s="109">
        <f>D274+E274+F274+G274</f>
        <v>9500</v>
      </c>
      <c r="I274" s="110">
        <f>'บัญชีคุมงบ(บันทึกข้อมูลได้)'!U270</f>
        <v>9500</v>
      </c>
      <c r="J274" s="111">
        <f>'บัญชีคุมงบ(บันทึกข้อมูลได้)'!V270</f>
        <v>0</v>
      </c>
      <c r="K274" s="96" t="s">
        <v>49</v>
      </c>
      <c r="L274" s="304" t="s">
        <v>366</v>
      </c>
      <c r="X274" s="2"/>
    </row>
    <row r="275" spans="1:24" ht="21" customHeight="1">
      <c r="A275" s="107">
        <v>2</v>
      </c>
      <c r="B275" s="120"/>
      <c r="C275" s="113" t="s">
        <v>254</v>
      </c>
      <c r="D275" s="101">
        <v>40000</v>
      </c>
      <c r="E275" s="101"/>
      <c r="F275" s="101"/>
      <c r="G275" s="101"/>
      <c r="H275" s="109">
        <f t="shared" ref="H275:H278" si="49">D275+E275+F275+G275</f>
        <v>40000</v>
      </c>
      <c r="I275" s="110">
        <f>'บัญชีคุมงบ(บันทึกข้อมูลได้)'!U271</f>
        <v>40000</v>
      </c>
      <c r="J275" s="111">
        <f>'บัญชีคุมงบ(บันทึกข้อมูลได้)'!V271</f>
        <v>0</v>
      </c>
      <c r="K275" s="96"/>
      <c r="L275" s="304" t="s">
        <v>367</v>
      </c>
      <c r="X275" s="2"/>
    </row>
    <row r="276" spans="1:24" ht="21" customHeight="1">
      <c r="A276" s="107">
        <v>3</v>
      </c>
      <c r="B276" s="120"/>
      <c r="C276" s="113" t="s">
        <v>256</v>
      </c>
      <c r="D276" s="101">
        <v>25000</v>
      </c>
      <c r="E276" s="101"/>
      <c r="F276" s="101"/>
      <c r="G276" s="101"/>
      <c r="H276" s="109">
        <f t="shared" si="49"/>
        <v>25000</v>
      </c>
      <c r="I276" s="110">
        <f>'บัญชีคุมงบ(บันทึกข้อมูลได้)'!U272</f>
        <v>25000</v>
      </c>
      <c r="J276" s="111">
        <f>'บัญชีคุมงบ(บันทึกข้อมูลได้)'!V272</f>
        <v>0</v>
      </c>
      <c r="K276" s="96"/>
      <c r="L276" s="116" t="s">
        <v>368</v>
      </c>
      <c r="X276" s="2"/>
    </row>
    <row r="277" spans="1:24" ht="41.4" customHeight="1">
      <c r="A277" s="107">
        <v>4</v>
      </c>
      <c r="B277" s="120"/>
      <c r="C277" s="113" t="s">
        <v>257</v>
      </c>
      <c r="D277" s="101">
        <v>56954</v>
      </c>
      <c r="E277" s="101"/>
      <c r="F277" s="101"/>
      <c r="G277" s="101"/>
      <c r="H277" s="109">
        <f t="shared" si="49"/>
        <v>56954</v>
      </c>
      <c r="I277" s="110">
        <f>'บัญชีคุมงบ(บันทึกข้อมูลได้)'!U273</f>
        <v>56954</v>
      </c>
      <c r="J277" s="111">
        <f>'บัญชีคุมงบ(บันทึกข้อมูลได้)'!V273</f>
        <v>0</v>
      </c>
      <c r="K277" s="96"/>
      <c r="L277" s="116" t="s">
        <v>368</v>
      </c>
      <c r="X277" s="2"/>
    </row>
    <row r="278" spans="1:24" ht="21" customHeight="1">
      <c r="A278" s="107">
        <v>5</v>
      </c>
      <c r="B278" s="120"/>
      <c r="C278" s="113" t="s">
        <v>258</v>
      </c>
      <c r="D278" s="101">
        <v>48500</v>
      </c>
      <c r="E278" s="101"/>
      <c r="F278" s="101"/>
      <c r="G278" s="101"/>
      <c r="H278" s="109">
        <f t="shared" si="49"/>
        <v>48500</v>
      </c>
      <c r="I278" s="110">
        <f>'บัญชีคุมงบ(บันทึกข้อมูลได้)'!U274</f>
        <v>48500</v>
      </c>
      <c r="J278" s="111">
        <f>'บัญชีคุมงบ(บันทึกข้อมูลได้)'!V274</f>
        <v>0</v>
      </c>
      <c r="K278" s="96"/>
      <c r="L278" s="116" t="s">
        <v>369</v>
      </c>
      <c r="X278" s="2"/>
    </row>
    <row r="279" spans="1:24" ht="21" customHeight="1">
      <c r="A279" s="106" t="s">
        <v>259</v>
      </c>
      <c r="B279" s="115"/>
      <c r="C279" s="113"/>
      <c r="D279" s="101"/>
      <c r="E279" s="101"/>
      <c r="F279" s="101"/>
      <c r="G279" s="101"/>
      <c r="H279" s="102"/>
      <c r="I279" s="103">
        <f>'บัญชีคุมงบ(บันทึกข้อมูลได้)'!U275</f>
        <v>0</v>
      </c>
      <c r="J279" s="104">
        <f>'บัญชีคุมงบ(บันทึกข้อมูลได้)'!V275</f>
        <v>0</v>
      </c>
      <c r="K279" s="96"/>
      <c r="L279" s="95"/>
      <c r="X279" s="2"/>
    </row>
    <row r="280" spans="1:24" ht="42">
      <c r="A280" s="107">
        <v>1</v>
      </c>
      <c r="B280" s="120"/>
      <c r="C280" s="114" t="s">
        <v>260</v>
      </c>
      <c r="D280" s="101">
        <v>30000</v>
      </c>
      <c r="E280" s="101"/>
      <c r="F280" s="101"/>
      <c r="G280" s="101"/>
      <c r="H280" s="109">
        <f>D280+E280+F280+G280</f>
        <v>30000</v>
      </c>
      <c r="I280" s="110">
        <f>'บัญชีคุมงบ(บันทึกข้อมูลได้)'!U276</f>
        <v>0</v>
      </c>
      <c r="J280" s="111">
        <f>'บัญชีคุมงบ(บันทึกข้อมูลได้)'!V276</f>
        <v>30000</v>
      </c>
      <c r="K280" s="96"/>
      <c r="L280" s="304" t="s">
        <v>366</v>
      </c>
      <c r="X280" s="2"/>
    </row>
    <row r="281" spans="1:24" ht="63">
      <c r="A281" s="107">
        <v>2</v>
      </c>
      <c r="B281" s="120"/>
      <c r="C281" s="114" t="s">
        <v>261</v>
      </c>
      <c r="D281" s="101">
        <v>50000</v>
      </c>
      <c r="E281" s="101"/>
      <c r="F281" s="101"/>
      <c r="G281" s="101"/>
      <c r="H281" s="109">
        <f t="shared" ref="H281:H285" si="50">D281+E281+F281+G281</f>
        <v>50000</v>
      </c>
      <c r="I281" s="110">
        <f>'บัญชีคุมงบ(บันทึกข้อมูลได้)'!U277</f>
        <v>0</v>
      </c>
      <c r="J281" s="111">
        <f>'บัญชีคุมงบ(บันทึกข้อมูลได้)'!V277</f>
        <v>50000</v>
      </c>
      <c r="K281" s="96"/>
      <c r="L281" s="304" t="s">
        <v>370</v>
      </c>
      <c r="X281" s="2"/>
    </row>
    <row r="282" spans="1:24" ht="42">
      <c r="A282" s="107">
        <v>3</v>
      </c>
      <c r="B282" s="120"/>
      <c r="C282" s="114" t="s">
        <v>262</v>
      </c>
      <c r="D282" s="101">
        <v>100000</v>
      </c>
      <c r="E282" s="101"/>
      <c r="F282" s="101"/>
      <c r="G282" s="101"/>
      <c r="H282" s="109">
        <f t="shared" si="50"/>
        <v>100000</v>
      </c>
      <c r="I282" s="110">
        <f>'บัญชีคุมงบ(บันทึกข้อมูลได้)'!U278</f>
        <v>100000</v>
      </c>
      <c r="J282" s="111">
        <f>'บัญชีคุมงบ(บันทึกข้อมูลได้)'!V278</f>
        <v>0</v>
      </c>
      <c r="K282" s="96"/>
      <c r="L282" s="304" t="s">
        <v>366</v>
      </c>
      <c r="X282" s="2"/>
    </row>
    <row r="283" spans="1:24" ht="63">
      <c r="A283" s="107">
        <v>4</v>
      </c>
      <c r="B283" s="120"/>
      <c r="C283" s="114" t="s">
        <v>263</v>
      </c>
      <c r="D283" s="101">
        <v>20000</v>
      </c>
      <c r="E283" s="101"/>
      <c r="F283" s="101"/>
      <c r="G283" s="101"/>
      <c r="H283" s="109">
        <f t="shared" si="50"/>
        <v>20000</v>
      </c>
      <c r="I283" s="110">
        <f>'บัญชีคุมงบ(บันทึกข้อมูลได้)'!U279</f>
        <v>20000</v>
      </c>
      <c r="J283" s="111">
        <f>'บัญชีคุมงบ(บันทึกข้อมูลได้)'!V279</f>
        <v>0</v>
      </c>
      <c r="K283" s="96"/>
      <c r="L283" s="304" t="s">
        <v>371</v>
      </c>
      <c r="X283" s="2"/>
    </row>
    <row r="284" spans="1:24" ht="42">
      <c r="A284" s="107">
        <v>5</v>
      </c>
      <c r="B284" s="120"/>
      <c r="C284" s="114" t="s">
        <v>264</v>
      </c>
      <c r="D284" s="101">
        <v>450000</v>
      </c>
      <c r="E284" s="101"/>
      <c r="F284" s="101"/>
      <c r="G284" s="101"/>
      <c r="H284" s="109">
        <f t="shared" si="50"/>
        <v>450000</v>
      </c>
      <c r="I284" s="110">
        <f>'บัญชีคุมงบ(บันทึกข้อมูลได้)'!U280</f>
        <v>326400</v>
      </c>
      <c r="J284" s="111">
        <f>'บัญชีคุมงบ(บันทึกข้อมูลได้)'!V280</f>
        <v>123600</v>
      </c>
      <c r="K284" s="96"/>
      <c r="L284" s="304" t="s">
        <v>366</v>
      </c>
      <c r="X284" s="2"/>
    </row>
    <row r="285" spans="1:24" ht="42">
      <c r="A285" s="107">
        <v>6</v>
      </c>
      <c r="B285" s="120"/>
      <c r="C285" s="114" t="s">
        <v>265</v>
      </c>
      <c r="D285" s="101">
        <v>150000</v>
      </c>
      <c r="E285" s="101"/>
      <c r="F285" s="101"/>
      <c r="G285" s="101"/>
      <c r="H285" s="109">
        <f t="shared" si="50"/>
        <v>150000</v>
      </c>
      <c r="I285" s="110">
        <f>'บัญชีคุมงบ(บันทึกข้อมูลได้)'!U281</f>
        <v>150000</v>
      </c>
      <c r="J285" s="111">
        <f>'บัญชีคุมงบ(บันทึกข้อมูลได้)'!V281</f>
        <v>0</v>
      </c>
      <c r="K285" s="96"/>
      <c r="L285" s="304" t="s">
        <v>366</v>
      </c>
      <c r="X285" s="2"/>
    </row>
    <row r="286" spans="1:24">
      <c r="A286" s="106" t="s">
        <v>212</v>
      </c>
      <c r="B286" s="115"/>
      <c r="C286" s="113"/>
      <c r="D286" s="101"/>
      <c r="E286" s="101"/>
      <c r="F286" s="101"/>
      <c r="G286" s="101"/>
      <c r="H286" s="102"/>
      <c r="I286" s="103">
        <f>'บัญชีคุมงบ(บันทึกข้อมูลได้)'!U282</f>
        <v>0</v>
      </c>
      <c r="J286" s="104">
        <f>'บัญชีคุมงบ(บันทึกข้อมูลได้)'!V282</f>
        <v>0</v>
      </c>
      <c r="K286" s="96"/>
      <c r="L286" s="305"/>
      <c r="X286" s="2"/>
    </row>
    <row r="287" spans="1:24" ht="20.399999999999999" customHeight="1">
      <c r="A287" s="261">
        <v>1</v>
      </c>
      <c r="B287" s="261"/>
      <c r="C287" s="265" t="s">
        <v>266</v>
      </c>
      <c r="D287" s="187">
        <v>20000</v>
      </c>
      <c r="E287" s="187"/>
      <c r="F287" s="187"/>
      <c r="G287" s="187"/>
      <c r="H287" s="188">
        <f>D287+E287+F287+G287</f>
        <v>20000</v>
      </c>
      <c r="I287" s="189">
        <f>'บัญชีคุมงบ(บันทึกข้อมูลได้)'!U283</f>
        <v>15000</v>
      </c>
      <c r="J287" s="190">
        <f>'บัญชีคุมงบ(บันทึกข้อมูลได้)'!V283</f>
        <v>5000</v>
      </c>
      <c r="K287" s="191"/>
      <c r="L287" s="306" t="s">
        <v>366</v>
      </c>
      <c r="X287" s="2"/>
    </row>
    <row r="288" spans="1:24" ht="20.399999999999999" customHeight="1">
      <c r="A288" s="376" t="s">
        <v>13</v>
      </c>
      <c r="B288" s="376"/>
      <c r="C288" s="376"/>
      <c r="D288" s="299">
        <f t="shared" ref="D288:L288" si="51">SUM(D274:D287)</f>
        <v>999954</v>
      </c>
      <c r="E288" s="299">
        <f t="shared" si="51"/>
        <v>0</v>
      </c>
      <c r="F288" s="299">
        <f t="shared" si="51"/>
        <v>0</v>
      </c>
      <c r="G288" s="299">
        <f t="shared" si="51"/>
        <v>0</v>
      </c>
      <c r="H288" s="299">
        <f t="shared" si="51"/>
        <v>999954</v>
      </c>
      <c r="I288" s="299">
        <f>'บัญชีคุมงบ(บันทึกข้อมูลได้)'!U284</f>
        <v>791354</v>
      </c>
      <c r="J288" s="299">
        <f>'บัญชีคุมงบ(บันทึกข้อมูลได้)'!V284</f>
        <v>208600</v>
      </c>
      <c r="K288" s="299">
        <f t="shared" si="51"/>
        <v>0</v>
      </c>
      <c r="L288" s="299">
        <f t="shared" si="51"/>
        <v>0</v>
      </c>
      <c r="X288" s="2"/>
    </row>
    <row r="289" spans="1:24" ht="20.399999999999999" customHeight="1">
      <c r="A289" s="226"/>
      <c r="B289" s="226"/>
      <c r="C289" s="227"/>
      <c r="D289" s="229"/>
      <c r="E289" s="229"/>
      <c r="F289" s="229"/>
      <c r="G289" s="229"/>
      <c r="H289" s="230"/>
      <c r="I289" s="231">
        <f>'บัญชีคุมงบ(บันทึกข้อมูลได้)'!U285</f>
        <v>0</v>
      </c>
      <c r="J289" s="232">
        <f>'บัญชีคุมงบ(บันทึกข้อมูลได้)'!V285</f>
        <v>0</v>
      </c>
      <c r="K289" s="233"/>
      <c r="L289" s="234"/>
      <c r="X289" s="2"/>
    </row>
    <row r="290" spans="1:24" ht="24">
      <c r="A290" s="418" t="s">
        <v>27</v>
      </c>
      <c r="B290" s="418"/>
      <c r="C290" s="418"/>
      <c r="D290" s="144"/>
      <c r="E290" s="144"/>
      <c r="F290" s="144"/>
      <c r="G290" s="144"/>
      <c r="H290" s="145"/>
      <c r="I290" s="146">
        <f>'บัญชีคุมงบ(บันทึกข้อมูลได้)'!U286</f>
        <v>0</v>
      </c>
      <c r="J290" s="147">
        <f>'บัญชีคุมงบ(บันทึกข้อมูลได้)'!V286</f>
        <v>0</v>
      </c>
      <c r="K290" s="148"/>
      <c r="L290" s="149"/>
      <c r="X290" s="2"/>
    </row>
    <row r="291" spans="1:24">
      <c r="A291" s="213" t="s">
        <v>267</v>
      </c>
      <c r="B291" s="235"/>
      <c r="C291" s="138"/>
      <c r="D291" s="101"/>
      <c r="E291" s="101"/>
      <c r="F291" s="101"/>
      <c r="G291" s="101"/>
      <c r="H291" s="102" t="s">
        <v>268</v>
      </c>
      <c r="I291" s="103" t="str">
        <f>'บัญชีคุมงบ(บันทึกข้อมูลได้)'!U287</f>
        <v xml:space="preserve">                 -  </v>
      </c>
      <c r="J291" s="104" t="str">
        <f>'บัญชีคุมงบ(บันทึกข้อมูลได้)'!V287</f>
        <v xml:space="preserve">                    -  </v>
      </c>
      <c r="K291" s="96"/>
      <c r="L291" s="95"/>
      <c r="X291" s="2"/>
    </row>
    <row r="292" spans="1:24">
      <c r="A292" s="158">
        <v>1</v>
      </c>
      <c r="B292" s="135"/>
      <c r="C292" s="133" t="s">
        <v>271</v>
      </c>
      <c r="D292" s="101"/>
      <c r="E292" s="101">
        <v>196522</v>
      </c>
      <c r="F292" s="101"/>
      <c r="G292" s="101"/>
      <c r="H292" s="109">
        <v>196522</v>
      </c>
      <c r="I292" s="110">
        <f>'บัญชีคุมงบ(บันทึกข้อมูลได้)'!U288</f>
        <v>193480</v>
      </c>
      <c r="J292" s="111">
        <f>'บัญชีคุมงบ(บันทึกข้อมูลได้)'!V288</f>
        <v>3042</v>
      </c>
      <c r="K292" s="96"/>
      <c r="L292" s="307" t="s">
        <v>383</v>
      </c>
      <c r="X292" s="2"/>
    </row>
    <row r="293" spans="1:24" ht="35.4" customHeight="1">
      <c r="A293" s="158">
        <v>2</v>
      </c>
      <c r="B293" s="115"/>
      <c r="C293" s="113" t="s">
        <v>272</v>
      </c>
      <c r="D293" s="101">
        <v>9987</v>
      </c>
      <c r="E293" s="101"/>
      <c r="F293" s="101"/>
      <c r="G293" s="101"/>
      <c r="H293" s="102">
        <v>9987</v>
      </c>
      <c r="I293" s="103">
        <f>'บัญชีคุมงบ(บันทึกข้อมูลได้)'!U289</f>
        <v>9987</v>
      </c>
      <c r="J293" s="104">
        <f>'บัญชีคุมงบ(บันทึกข้อมูลได้)'!V289</f>
        <v>0</v>
      </c>
      <c r="K293" s="96"/>
      <c r="L293" s="95" t="s">
        <v>384</v>
      </c>
      <c r="X293" s="2"/>
    </row>
    <row r="294" spans="1:24" ht="18.75" customHeight="1">
      <c r="A294" s="158">
        <v>3</v>
      </c>
      <c r="B294" s="214"/>
      <c r="C294" s="236" t="s">
        <v>273</v>
      </c>
      <c r="D294" s="101">
        <v>10000</v>
      </c>
      <c r="E294" s="101"/>
      <c r="F294" s="101"/>
      <c r="G294" s="101"/>
      <c r="H294" s="102">
        <v>10000</v>
      </c>
      <c r="I294" s="103">
        <f>'บัญชีคุมงบ(บันทึกข้อมูลได้)'!U290</f>
        <v>0</v>
      </c>
      <c r="J294" s="104">
        <f>'บัญชีคุมงบ(บันทึกข้อมูลได้)'!V290</f>
        <v>10000</v>
      </c>
      <c r="K294" s="96"/>
      <c r="L294" s="95" t="s">
        <v>384</v>
      </c>
      <c r="X294" s="2"/>
    </row>
    <row r="295" spans="1:24" ht="18.75" customHeight="1">
      <c r="A295" s="380" t="s">
        <v>274</v>
      </c>
      <c r="B295" s="381"/>
      <c r="C295" s="382"/>
      <c r="D295" s="241"/>
      <c r="E295" s="241"/>
      <c r="F295" s="241"/>
      <c r="G295" s="241"/>
      <c r="H295" s="242">
        <v>0</v>
      </c>
      <c r="I295" s="243">
        <f>'บัญชีคุมงบ(บันทึกข้อมูลได้)'!U291</f>
        <v>0</v>
      </c>
      <c r="J295" s="244">
        <f>'บัญชีคุมงบ(บันทึกข้อมูลได้)'!V291</f>
        <v>0</v>
      </c>
      <c r="K295" s="238"/>
      <c r="L295" s="237"/>
      <c r="X295" s="2"/>
    </row>
    <row r="296" spans="1:24" s="250" customFormat="1" ht="22.2" customHeight="1">
      <c r="A296" s="112">
        <v>1</v>
      </c>
      <c r="B296" s="112"/>
      <c r="C296" s="114" t="s">
        <v>275</v>
      </c>
      <c r="D296" s="247"/>
      <c r="E296" s="247">
        <v>140000</v>
      </c>
      <c r="F296" s="247"/>
      <c r="G296" s="247"/>
      <c r="H296" s="248">
        <v>140000</v>
      </c>
      <c r="I296" s="245">
        <f>'บัญชีคุมงบ(บันทึกข้อมูลได้)'!U292</f>
        <v>140000</v>
      </c>
      <c r="J296" s="249">
        <f>'บัญชีคุมงบ(บันทึกข้อมูลได้)'!V292</f>
        <v>0</v>
      </c>
      <c r="K296" s="239"/>
      <c r="L296" s="308" t="s">
        <v>385</v>
      </c>
    </row>
    <row r="297" spans="1:24" ht="36.6" customHeight="1">
      <c r="A297" s="383" t="s">
        <v>276</v>
      </c>
      <c r="B297" s="384"/>
      <c r="C297" s="385"/>
      <c r="D297" s="241"/>
      <c r="E297" s="241"/>
      <c r="F297" s="241"/>
      <c r="G297" s="241"/>
      <c r="H297" s="242">
        <v>0</v>
      </c>
      <c r="I297" s="243">
        <f>'บัญชีคุมงบ(บันทึกข้อมูลได้)'!U293</f>
        <v>0</v>
      </c>
      <c r="J297" s="244">
        <f>'บัญชีคุมงบ(บันทึกข้อมูลได้)'!V293</f>
        <v>0</v>
      </c>
      <c r="K297" s="238"/>
      <c r="L297" s="237"/>
      <c r="X297" s="2"/>
    </row>
    <row r="298" spans="1:24" ht="15" customHeight="1">
      <c r="A298" s="97">
        <v>1</v>
      </c>
      <c r="B298" s="97"/>
      <c r="C298" s="108" t="s">
        <v>277</v>
      </c>
      <c r="D298" s="241">
        <v>2000</v>
      </c>
      <c r="E298" s="241"/>
      <c r="F298" s="241"/>
      <c r="G298" s="241"/>
      <c r="H298" s="242">
        <v>2000</v>
      </c>
      <c r="I298" s="243">
        <f>'บัญชีคุมงบ(บันทึกข้อมูลได้)'!U294</f>
        <v>2000</v>
      </c>
      <c r="J298" s="244">
        <f>'บัญชีคุมงบ(บันทึกข้อมูลได้)'!V294</f>
        <v>0</v>
      </c>
      <c r="K298" s="238"/>
      <c r="L298" s="237" t="s">
        <v>386</v>
      </c>
      <c r="X298" s="2"/>
    </row>
    <row r="299" spans="1:24" ht="43.95" customHeight="1">
      <c r="A299" s="386" t="s">
        <v>317</v>
      </c>
      <c r="B299" s="387"/>
      <c r="C299" s="388"/>
      <c r="D299" s="241"/>
      <c r="E299" s="241"/>
      <c r="F299" s="241"/>
      <c r="G299" s="241"/>
      <c r="H299" s="242" t="s">
        <v>268</v>
      </c>
      <c r="I299" s="243">
        <f>'บัญชีคุมงบ(บันทึกข้อมูลได้)'!U295</f>
        <v>0</v>
      </c>
      <c r="J299" s="244">
        <f>'บัญชีคุมงบ(บันทึกข้อมูลได้)'!V295</f>
        <v>0</v>
      </c>
      <c r="K299" s="238"/>
      <c r="L299" s="237"/>
      <c r="X299" s="2"/>
    </row>
    <row r="300" spans="1:24" ht="36" customHeight="1">
      <c r="A300" s="158">
        <v>1</v>
      </c>
      <c r="B300" s="115"/>
      <c r="C300" s="265" t="s">
        <v>278</v>
      </c>
      <c r="D300" s="101"/>
      <c r="E300" s="101"/>
      <c r="F300" s="101"/>
      <c r="G300" s="101"/>
      <c r="H300" s="102" t="s">
        <v>268</v>
      </c>
      <c r="I300" s="103">
        <f>'บัญชีคุมงบ(บันทึกข้อมูลได้)'!U296</f>
        <v>0</v>
      </c>
      <c r="J300" s="104">
        <f>'บัญชีคุมงบ(บันทึกข้อมูลได้)'!V296</f>
        <v>0</v>
      </c>
      <c r="K300" s="96"/>
      <c r="L300" s="95" t="s">
        <v>387</v>
      </c>
      <c r="X300" s="2"/>
    </row>
    <row r="301" spans="1:24" ht="24" customHeight="1">
      <c r="A301" s="158">
        <v>2</v>
      </c>
      <c r="B301" s="214"/>
      <c r="C301" s="266" t="s">
        <v>279</v>
      </c>
      <c r="D301" s="101">
        <v>5000</v>
      </c>
      <c r="E301" s="101"/>
      <c r="F301" s="101"/>
      <c r="G301" s="101"/>
      <c r="H301" s="102">
        <v>5000</v>
      </c>
      <c r="I301" s="103">
        <f>'บัญชีคุมงบ(บันทึกข้อมูลได้)'!U297</f>
        <v>5000</v>
      </c>
      <c r="J301" s="104">
        <f>'บัญชีคุมงบ(บันทึกข้อมูลได้)'!V297</f>
        <v>0</v>
      </c>
      <c r="K301" s="96"/>
      <c r="L301" s="95" t="s">
        <v>386</v>
      </c>
      <c r="X301" s="2"/>
    </row>
    <row r="302" spans="1:24">
      <c r="A302" s="158">
        <v>3</v>
      </c>
      <c r="B302" s="120"/>
      <c r="C302" s="137" t="s">
        <v>280</v>
      </c>
      <c r="D302" s="101">
        <v>3000</v>
      </c>
      <c r="E302" s="101"/>
      <c r="F302" s="101"/>
      <c r="G302" s="101"/>
      <c r="H302" s="109">
        <v>3000</v>
      </c>
      <c r="I302" s="110">
        <f>'บัญชีคุมงบ(บันทึกข้อมูลได้)'!U298</f>
        <v>3000</v>
      </c>
      <c r="J302" s="111">
        <f>'บัญชีคุมงบ(บันทึกข้อมูลได้)'!V298</f>
        <v>0</v>
      </c>
      <c r="K302" s="98"/>
      <c r="L302" s="95" t="s">
        <v>386</v>
      </c>
      <c r="M302" s="3"/>
      <c r="X302" s="2"/>
    </row>
    <row r="303" spans="1:24" ht="63">
      <c r="A303" s="158">
        <v>4</v>
      </c>
      <c r="B303" s="97"/>
      <c r="C303" s="113" t="s">
        <v>281</v>
      </c>
      <c r="D303" s="101">
        <v>1600</v>
      </c>
      <c r="E303" s="101"/>
      <c r="F303" s="101"/>
      <c r="G303" s="101"/>
      <c r="H303" s="109">
        <v>1600</v>
      </c>
      <c r="I303" s="110">
        <f>'บัญชีคุมงบ(บันทึกข้อมูลได้)'!U299</f>
        <v>1600</v>
      </c>
      <c r="J303" s="111">
        <f>'บัญชีคุมงบ(บันทึกข้อมูลได้)'!V299</f>
        <v>0</v>
      </c>
      <c r="K303" s="98"/>
      <c r="L303" s="95" t="s">
        <v>388</v>
      </c>
      <c r="M303" s="3"/>
      <c r="X303" s="2"/>
    </row>
    <row r="304" spans="1:24">
      <c r="A304" s="158">
        <v>5</v>
      </c>
      <c r="B304" s="97"/>
      <c r="C304" s="113" t="s">
        <v>282</v>
      </c>
      <c r="D304" s="101">
        <v>263500</v>
      </c>
      <c r="E304" s="101"/>
      <c r="F304" s="101"/>
      <c r="G304" s="101"/>
      <c r="H304" s="109">
        <v>263500</v>
      </c>
      <c r="I304" s="110">
        <f>'บัญชีคุมงบ(บันทึกข้อมูลได้)'!U300</f>
        <v>263500</v>
      </c>
      <c r="J304" s="111">
        <f>'บัญชีคุมงบ(บันทึกข้อมูลได้)'!V300</f>
        <v>0</v>
      </c>
      <c r="K304" s="98"/>
      <c r="L304" s="95" t="s">
        <v>386</v>
      </c>
      <c r="M304" s="3"/>
      <c r="X304" s="2"/>
    </row>
    <row r="305" spans="1:24">
      <c r="A305" s="158">
        <v>6</v>
      </c>
      <c r="B305" s="115"/>
      <c r="C305" s="265" t="s">
        <v>283</v>
      </c>
      <c r="D305" s="101">
        <v>10000</v>
      </c>
      <c r="E305" s="101"/>
      <c r="F305" s="101"/>
      <c r="G305" s="101"/>
      <c r="H305" s="102">
        <v>10000</v>
      </c>
      <c r="I305" s="103">
        <f>'บัญชีคุมงบ(บันทึกข้อมูลได้)'!U301</f>
        <v>10000</v>
      </c>
      <c r="J305" s="104">
        <f>'บัญชีคุมงบ(บันทึกข้อมูลได้)'!V301</f>
        <v>0</v>
      </c>
      <c r="K305" s="96"/>
      <c r="L305" s="95" t="s">
        <v>386</v>
      </c>
      <c r="M305" s="3"/>
      <c r="X305" s="2"/>
    </row>
    <row r="306" spans="1:24" ht="42">
      <c r="A306" s="158">
        <v>7</v>
      </c>
      <c r="B306" s="214"/>
      <c r="C306" s="266" t="s">
        <v>284</v>
      </c>
      <c r="D306" s="101">
        <v>1000</v>
      </c>
      <c r="E306" s="101"/>
      <c r="F306" s="101"/>
      <c r="G306" s="101"/>
      <c r="H306" s="102">
        <v>1000</v>
      </c>
      <c r="I306" s="103">
        <f>'บัญชีคุมงบ(บันทึกข้อมูลได้)'!U302</f>
        <v>10000</v>
      </c>
      <c r="J306" s="104">
        <f>'บัญชีคุมงบ(บันทึกข้อมูลได้)'!V302</f>
        <v>0</v>
      </c>
      <c r="K306" s="96"/>
      <c r="L306" s="95" t="s">
        <v>391</v>
      </c>
      <c r="M306" s="3"/>
      <c r="X306" s="2"/>
    </row>
    <row r="307" spans="1:24" ht="42">
      <c r="A307" s="158">
        <v>8</v>
      </c>
      <c r="B307" s="120"/>
      <c r="C307" s="137" t="s">
        <v>285</v>
      </c>
      <c r="D307" s="101">
        <v>5815</v>
      </c>
      <c r="E307" s="101"/>
      <c r="F307" s="101"/>
      <c r="G307" s="101"/>
      <c r="H307" s="109">
        <v>5815</v>
      </c>
      <c r="I307" s="110">
        <f>'บัญชีคุมงบ(บันทึกข้อมูลได้)'!U303</f>
        <v>5815</v>
      </c>
      <c r="J307" s="111">
        <f>'บัญชีคุมงบ(บันทึกข้อมูลได้)'!V303</f>
        <v>0</v>
      </c>
      <c r="K307" s="98"/>
      <c r="L307" s="95" t="s">
        <v>386</v>
      </c>
      <c r="M307" s="3"/>
      <c r="X307" s="2"/>
    </row>
    <row r="308" spans="1:24" ht="42">
      <c r="A308" s="158">
        <v>9</v>
      </c>
      <c r="B308" s="97"/>
      <c r="C308" s="113" t="s">
        <v>286</v>
      </c>
      <c r="D308" s="101">
        <v>1000</v>
      </c>
      <c r="E308" s="101"/>
      <c r="F308" s="101"/>
      <c r="G308" s="101"/>
      <c r="H308" s="109">
        <v>1000</v>
      </c>
      <c r="I308" s="110">
        <f>'บัญชีคุมงบ(บันทึกข้อมูลได้)'!U304</f>
        <v>1000</v>
      </c>
      <c r="J308" s="111">
        <f>'บัญชีคุมงบ(บันทึกข้อมูลได้)'!V304</f>
        <v>0</v>
      </c>
      <c r="K308" s="98"/>
      <c r="L308" s="95" t="s">
        <v>386</v>
      </c>
      <c r="M308" s="3"/>
      <c r="X308" s="2"/>
    </row>
    <row r="309" spans="1:24" ht="42">
      <c r="A309" s="158">
        <v>10</v>
      </c>
      <c r="B309" s="97"/>
      <c r="C309" s="113" t="s">
        <v>287</v>
      </c>
      <c r="D309" s="101"/>
      <c r="E309" s="101"/>
      <c r="F309" s="101"/>
      <c r="G309" s="101"/>
      <c r="H309" s="109" t="s">
        <v>268</v>
      </c>
      <c r="I309" s="110">
        <f>'บัญชีคุมงบ(บันทึกข้อมูลได้)'!U305</f>
        <v>0</v>
      </c>
      <c r="J309" s="111">
        <f>'บัญชีคุมงบ(บันทึกข้อมูลได้)'!V305</f>
        <v>0</v>
      </c>
      <c r="K309" s="98"/>
      <c r="L309" s="95" t="s">
        <v>386</v>
      </c>
      <c r="X309" s="2"/>
    </row>
    <row r="310" spans="1:24" ht="63">
      <c r="A310" s="158">
        <v>11</v>
      </c>
      <c r="B310" s="115"/>
      <c r="C310" s="113" t="s">
        <v>288</v>
      </c>
      <c r="D310" s="101">
        <v>1000</v>
      </c>
      <c r="E310" s="101"/>
      <c r="F310" s="101"/>
      <c r="G310" s="101"/>
      <c r="H310" s="102">
        <v>1000</v>
      </c>
      <c r="I310" s="103">
        <f>'บัญชีคุมงบ(บันทึกข้อมูลได้)'!U306</f>
        <v>1000</v>
      </c>
      <c r="J310" s="104">
        <f>'บัญชีคุมงบ(บันทึกข้อมูลได้)'!V306</f>
        <v>0</v>
      </c>
      <c r="K310" s="96"/>
      <c r="L310" s="95" t="s">
        <v>386</v>
      </c>
      <c r="X310" s="2"/>
    </row>
    <row r="311" spans="1:24">
      <c r="A311" s="158">
        <v>12</v>
      </c>
      <c r="B311" s="214"/>
      <c r="C311" s="264" t="s">
        <v>289</v>
      </c>
      <c r="D311" s="101"/>
      <c r="E311" s="101"/>
      <c r="F311" s="101"/>
      <c r="G311" s="101"/>
      <c r="H311" s="102" t="s">
        <v>268</v>
      </c>
      <c r="I311" s="103">
        <f>'บัญชีคุมงบ(บันทึกข้อมูลได้)'!U307</f>
        <v>0</v>
      </c>
      <c r="J311" s="104">
        <f>'บัญชีคุมงบ(บันทึกข้อมูลได้)'!V307</f>
        <v>0</v>
      </c>
      <c r="K311" s="96"/>
      <c r="L311" s="95" t="s">
        <v>386</v>
      </c>
      <c r="X311" s="2"/>
    </row>
    <row r="312" spans="1:24" ht="42">
      <c r="A312" s="158">
        <v>13</v>
      </c>
      <c r="B312" s="120"/>
      <c r="C312" s="113" t="s">
        <v>290</v>
      </c>
      <c r="D312" s="101">
        <v>2035</v>
      </c>
      <c r="E312" s="101"/>
      <c r="F312" s="101"/>
      <c r="G312" s="101"/>
      <c r="H312" s="109">
        <v>2035</v>
      </c>
      <c r="I312" s="110">
        <f>'บัญชีคุมงบ(บันทึกข้อมูลได้)'!U308</f>
        <v>2035</v>
      </c>
      <c r="J312" s="111">
        <f>'บัญชีคุมงบ(บันทึกข้อมูลได้)'!V308</f>
        <v>0</v>
      </c>
      <c r="K312" s="98"/>
      <c r="L312" s="95" t="s">
        <v>386</v>
      </c>
      <c r="X312" s="2"/>
    </row>
    <row r="313" spans="1:24">
      <c r="A313" s="158">
        <v>14</v>
      </c>
      <c r="B313" s="97"/>
      <c r="C313" s="113" t="s">
        <v>291</v>
      </c>
      <c r="D313" s="101">
        <v>10000</v>
      </c>
      <c r="E313" s="101"/>
      <c r="F313" s="101"/>
      <c r="G313" s="101"/>
      <c r="H313" s="109">
        <v>10000</v>
      </c>
      <c r="I313" s="110">
        <f>'บัญชีคุมงบ(บันทึกข้อมูลได้)'!U309</f>
        <v>5000</v>
      </c>
      <c r="J313" s="111">
        <f>'บัญชีคุมงบ(บันทึกข้อมูลได้)'!V309</f>
        <v>5000</v>
      </c>
      <c r="K313" s="98"/>
      <c r="L313" s="95" t="s">
        <v>391</v>
      </c>
      <c r="X313" s="2"/>
    </row>
    <row r="314" spans="1:24" ht="42">
      <c r="A314" s="158">
        <v>15</v>
      </c>
      <c r="B314" s="97"/>
      <c r="C314" s="113" t="s">
        <v>292</v>
      </c>
      <c r="D314" s="101">
        <v>1000</v>
      </c>
      <c r="E314" s="101"/>
      <c r="F314" s="101"/>
      <c r="G314" s="101"/>
      <c r="H314" s="109">
        <v>1000</v>
      </c>
      <c r="I314" s="110">
        <f>'บัญชีคุมงบ(บันทึกข้อมูลได้)'!U310</f>
        <v>1000</v>
      </c>
      <c r="J314" s="111">
        <f>'บัญชีคุมงบ(บันทึกข้อมูลได้)'!V310</f>
        <v>0</v>
      </c>
      <c r="K314" s="98"/>
      <c r="L314" s="95" t="s">
        <v>386</v>
      </c>
      <c r="X314" s="2"/>
    </row>
    <row r="315" spans="1:24" ht="63">
      <c r="A315" s="158">
        <v>16</v>
      </c>
      <c r="B315" s="115"/>
      <c r="C315" s="265" t="s">
        <v>293</v>
      </c>
      <c r="D315" s="101">
        <v>3000</v>
      </c>
      <c r="E315" s="101"/>
      <c r="F315" s="101"/>
      <c r="G315" s="101"/>
      <c r="H315" s="102">
        <v>3000</v>
      </c>
      <c r="I315" s="103">
        <f>'บัญชีคุมงบ(บันทึกข้อมูลได้)'!U311</f>
        <v>3000</v>
      </c>
      <c r="J315" s="104">
        <f>'บัญชีคุมงบ(บันทึกข้อมูลได้)'!V311</f>
        <v>0</v>
      </c>
      <c r="K315" s="96"/>
      <c r="L315" s="95" t="s">
        <v>386</v>
      </c>
      <c r="X315" s="2"/>
    </row>
    <row r="316" spans="1:24">
      <c r="A316" s="158">
        <v>17</v>
      </c>
      <c r="B316" s="214"/>
      <c r="C316" s="266" t="s">
        <v>294</v>
      </c>
      <c r="D316" s="101"/>
      <c r="E316" s="101"/>
      <c r="F316" s="101"/>
      <c r="G316" s="101"/>
      <c r="H316" s="102">
        <v>3000</v>
      </c>
      <c r="I316" s="103">
        <f>'บัญชีคุมงบ(บันทึกข้อมูลได้)'!U312</f>
        <v>0</v>
      </c>
      <c r="J316" s="104">
        <f>'บัญชีคุมงบ(บันทึกข้อมูลได้)'!V312</f>
        <v>0</v>
      </c>
      <c r="K316" s="96"/>
      <c r="L316" s="95" t="s">
        <v>386</v>
      </c>
      <c r="X316" s="2"/>
    </row>
    <row r="317" spans="1:24">
      <c r="A317" s="158">
        <v>18</v>
      </c>
      <c r="B317" s="120"/>
      <c r="C317" s="137" t="s">
        <v>295</v>
      </c>
      <c r="D317" s="101"/>
      <c r="E317" s="101"/>
      <c r="F317" s="101"/>
      <c r="G317" s="101"/>
      <c r="H317" s="102">
        <v>3000</v>
      </c>
      <c r="I317" s="103">
        <f>'บัญชีคุมงบ(บันทึกข้อมูลได้)'!U313</f>
        <v>0</v>
      </c>
      <c r="J317" s="104">
        <f>'บัญชีคุมงบ(บันทึกข้อมูลได้)'!V313</f>
        <v>0</v>
      </c>
      <c r="K317" s="98"/>
      <c r="L317" s="95" t="s">
        <v>386</v>
      </c>
      <c r="X317" s="2"/>
    </row>
    <row r="318" spans="1:24" ht="24.6" customHeight="1">
      <c r="A318" s="158">
        <v>19</v>
      </c>
      <c r="B318" s="97"/>
      <c r="C318" s="113" t="s">
        <v>296</v>
      </c>
      <c r="D318" s="101"/>
      <c r="E318" s="101"/>
      <c r="F318" s="101"/>
      <c r="G318" s="101"/>
      <c r="H318" s="102">
        <v>3000</v>
      </c>
      <c r="I318" s="103">
        <f>'บัญชีคุมงบ(บันทึกข้อมูลได้)'!U314</f>
        <v>0</v>
      </c>
      <c r="J318" s="104">
        <f>'บัญชีคุมงบ(บันทึกข้อมูลได้)'!V314</f>
        <v>0</v>
      </c>
      <c r="K318" s="98"/>
      <c r="L318" s="95" t="s">
        <v>386</v>
      </c>
      <c r="X318" s="2"/>
    </row>
    <row r="319" spans="1:24" ht="63">
      <c r="A319" s="158">
        <v>20</v>
      </c>
      <c r="B319" s="97"/>
      <c r="C319" s="113" t="s">
        <v>297</v>
      </c>
      <c r="D319" s="101">
        <v>13400</v>
      </c>
      <c r="E319" s="101"/>
      <c r="F319" s="101"/>
      <c r="G319" s="101"/>
      <c r="H319" s="109">
        <v>13400</v>
      </c>
      <c r="I319" s="110">
        <f>'บัญชีคุมงบ(บันทึกข้อมูลได้)'!U315</f>
        <v>13400</v>
      </c>
      <c r="J319" s="111">
        <f>'บัญชีคุมงบ(บันทึกข้อมูลได้)'!V315</f>
        <v>0</v>
      </c>
      <c r="K319" s="98"/>
      <c r="L319" s="116" t="s">
        <v>388</v>
      </c>
      <c r="X319" s="2"/>
    </row>
    <row r="320" spans="1:24">
      <c r="A320" s="158">
        <v>21</v>
      </c>
      <c r="B320" s="115"/>
      <c r="C320" s="113" t="s">
        <v>298</v>
      </c>
      <c r="D320" s="101">
        <v>1000</v>
      </c>
      <c r="E320" s="101"/>
      <c r="F320" s="101"/>
      <c r="G320" s="101"/>
      <c r="H320" s="102">
        <v>1000</v>
      </c>
      <c r="I320" s="103">
        <f>'บัญชีคุมงบ(บันทึกข้อมูลได้)'!U316</f>
        <v>1000</v>
      </c>
      <c r="J320" s="104">
        <f>'บัญชีคุมงบ(บันทึกข้อมูลได้)'!V316</f>
        <v>0</v>
      </c>
      <c r="K320" s="96"/>
      <c r="L320" s="116" t="s">
        <v>387</v>
      </c>
      <c r="X320" s="2"/>
    </row>
    <row r="321" spans="1:24">
      <c r="A321" s="158">
        <v>22</v>
      </c>
      <c r="B321" s="214"/>
      <c r="C321" s="264" t="s">
        <v>299</v>
      </c>
      <c r="D321" s="101">
        <v>10000</v>
      </c>
      <c r="E321" s="101"/>
      <c r="F321" s="101"/>
      <c r="G321" s="101"/>
      <c r="H321" s="102">
        <v>10000</v>
      </c>
      <c r="I321" s="103">
        <f>'บัญชีคุมงบ(บันทึกข้อมูลได้)'!U317</f>
        <v>10000</v>
      </c>
      <c r="J321" s="104">
        <f>'บัญชีคุมงบ(บันทึกข้อมูลได้)'!V317</f>
        <v>0</v>
      </c>
      <c r="K321" s="96"/>
      <c r="L321" s="116" t="s">
        <v>387</v>
      </c>
      <c r="X321" s="2"/>
    </row>
    <row r="322" spans="1:24" ht="63">
      <c r="A322" s="158">
        <v>23</v>
      </c>
      <c r="B322" s="120"/>
      <c r="C322" s="113" t="s">
        <v>300</v>
      </c>
      <c r="D322" s="101">
        <v>3383</v>
      </c>
      <c r="E322" s="101"/>
      <c r="F322" s="101"/>
      <c r="G322" s="101"/>
      <c r="H322" s="109">
        <v>3383</v>
      </c>
      <c r="I322" s="110">
        <f>'บัญชีคุมงบ(บันทึกข้อมูลได้)'!U318</f>
        <v>3383</v>
      </c>
      <c r="J322" s="111">
        <f>'บัญชีคุมงบ(บันทึกข้อมูลได้)'!V318</f>
        <v>0</v>
      </c>
      <c r="K322" s="98"/>
      <c r="L322" s="116" t="s">
        <v>387</v>
      </c>
      <c r="X322" s="2"/>
    </row>
    <row r="323" spans="1:24">
      <c r="A323" s="158">
        <v>24</v>
      </c>
      <c r="B323" s="97"/>
      <c r="C323" s="113" t="s">
        <v>301</v>
      </c>
      <c r="D323" s="101">
        <v>1000</v>
      </c>
      <c r="E323" s="101"/>
      <c r="F323" s="101"/>
      <c r="G323" s="101"/>
      <c r="H323" s="109">
        <v>1000</v>
      </c>
      <c r="I323" s="110">
        <f>'บัญชีคุมงบ(บันทึกข้อมูลได้)'!U319</f>
        <v>1000</v>
      </c>
      <c r="J323" s="111">
        <f>'บัญชีคุมงบ(บันทึกข้อมูลได้)'!V319</f>
        <v>0</v>
      </c>
      <c r="K323" s="98"/>
      <c r="L323" s="116" t="s">
        <v>387</v>
      </c>
      <c r="X323" s="2"/>
    </row>
    <row r="324" spans="1:24" ht="42">
      <c r="A324" s="158">
        <v>25</v>
      </c>
      <c r="B324" s="97"/>
      <c r="C324" s="113" t="s">
        <v>302</v>
      </c>
      <c r="D324" s="101">
        <v>11220</v>
      </c>
      <c r="E324" s="101"/>
      <c r="F324" s="101"/>
      <c r="G324" s="101"/>
      <c r="H324" s="109">
        <v>11220</v>
      </c>
      <c r="I324" s="110">
        <f>'บัญชีคุมงบ(บันทึกข้อมูลได้)'!U320</f>
        <v>11220</v>
      </c>
      <c r="J324" s="111">
        <f>'บัญชีคุมงบ(บันทึกข้อมูลได้)'!V320</f>
        <v>0</v>
      </c>
      <c r="K324" s="98"/>
      <c r="L324" s="116" t="s">
        <v>387</v>
      </c>
      <c r="X324" s="2"/>
    </row>
    <row r="325" spans="1:24" ht="42">
      <c r="A325" s="158">
        <v>26</v>
      </c>
      <c r="B325" s="115"/>
      <c r="C325" s="113" t="s">
        <v>303</v>
      </c>
      <c r="D325" s="101">
        <v>11220</v>
      </c>
      <c r="E325" s="101"/>
      <c r="F325" s="101"/>
      <c r="G325" s="101"/>
      <c r="H325" s="102">
        <v>11220</v>
      </c>
      <c r="I325" s="103">
        <f>'บัญชีคุมงบ(บันทึกข้อมูลได้)'!U321</f>
        <v>1000</v>
      </c>
      <c r="J325" s="104">
        <f>'บัญชีคุมงบ(บันทึกข้อมูลได้)'!V321</f>
        <v>0</v>
      </c>
      <c r="K325" s="96"/>
      <c r="L325" s="116" t="s">
        <v>387</v>
      </c>
      <c r="X325" s="2"/>
    </row>
    <row r="326" spans="1:24">
      <c r="A326" s="158">
        <v>27</v>
      </c>
      <c r="B326" s="214"/>
      <c r="C326" s="264" t="s">
        <v>304</v>
      </c>
      <c r="D326" s="101"/>
      <c r="E326" s="101"/>
      <c r="F326" s="101"/>
      <c r="G326" s="101"/>
      <c r="H326" s="102">
        <v>11220</v>
      </c>
      <c r="I326" s="103">
        <f>'บัญชีคุมงบ(บันทึกข้อมูลได้)'!U322</f>
        <v>0</v>
      </c>
      <c r="J326" s="104">
        <f>'บัญชีคุมงบ(บันทึกข้อมูลได้)'!V322</f>
        <v>0</v>
      </c>
      <c r="K326" s="96"/>
      <c r="L326" s="116" t="s">
        <v>387</v>
      </c>
      <c r="X326" s="2"/>
    </row>
    <row r="327" spans="1:24" ht="42">
      <c r="A327" s="158">
        <v>28</v>
      </c>
      <c r="B327" s="120"/>
      <c r="C327" s="113" t="s">
        <v>305</v>
      </c>
      <c r="D327" s="101">
        <v>1000</v>
      </c>
      <c r="E327" s="101"/>
      <c r="F327" s="101"/>
      <c r="G327" s="101"/>
      <c r="H327" s="109">
        <v>1000</v>
      </c>
      <c r="I327" s="110">
        <f>'บัญชีคุมงบ(บันทึกข้อมูลได้)'!U323</f>
        <v>1000</v>
      </c>
      <c r="J327" s="111">
        <f>'บัญชีคุมงบ(บันทึกข้อมูลได้)'!V323</f>
        <v>0</v>
      </c>
      <c r="K327" s="98"/>
      <c r="L327" s="116" t="s">
        <v>387</v>
      </c>
      <c r="X327" s="2"/>
    </row>
    <row r="328" spans="1:24" ht="42">
      <c r="A328" s="158">
        <v>29</v>
      </c>
      <c r="B328" s="97"/>
      <c r="C328" s="113" t="s">
        <v>306</v>
      </c>
      <c r="D328" s="101">
        <v>19000</v>
      </c>
      <c r="E328" s="101"/>
      <c r="F328" s="101"/>
      <c r="G328" s="101"/>
      <c r="H328" s="109">
        <v>19000</v>
      </c>
      <c r="I328" s="110">
        <f>'บัญชีคุมงบ(บันทึกข้อมูลได้)'!U324</f>
        <v>19000</v>
      </c>
      <c r="J328" s="111">
        <f>'บัญชีคุมงบ(บันทึกข้อมูลได้)'!V324</f>
        <v>0</v>
      </c>
      <c r="K328" s="98"/>
      <c r="L328" s="116" t="s">
        <v>387</v>
      </c>
      <c r="X328" s="2"/>
    </row>
    <row r="329" spans="1:24" ht="33" customHeight="1">
      <c r="A329" s="158">
        <v>30</v>
      </c>
      <c r="B329" s="97"/>
      <c r="C329" s="113" t="s">
        <v>307</v>
      </c>
      <c r="D329" s="101"/>
      <c r="E329" s="101"/>
      <c r="F329" s="101"/>
      <c r="G329" s="101"/>
      <c r="H329" s="109">
        <v>19000</v>
      </c>
      <c r="I329" s="110">
        <f>'บัญชีคุมงบ(บันทึกข้อมูลได้)'!U325</f>
        <v>0</v>
      </c>
      <c r="J329" s="111">
        <f>'บัญชีคุมงบ(บันทึกข้อมูลได้)'!V325</f>
        <v>0</v>
      </c>
      <c r="K329" s="98"/>
      <c r="L329" s="116" t="s">
        <v>387</v>
      </c>
      <c r="X329" s="2"/>
    </row>
    <row r="330" spans="1:24" ht="24" customHeight="1">
      <c r="A330" s="158">
        <v>31</v>
      </c>
      <c r="B330" s="97"/>
      <c r="C330" s="113" t="s">
        <v>308</v>
      </c>
      <c r="D330" s="101"/>
      <c r="E330" s="101"/>
      <c r="F330" s="101"/>
      <c r="G330" s="101"/>
      <c r="H330" s="109">
        <v>19000</v>
      </c>
      <c r="I330" s="110">
        <f>'บัญชีคุมงบ(บันทึกข้อมูลได้)'!U326</f>
        <v>0</v>
      </c>
      <c r="J330" s="111">
        <f>'บัญชีคุมงบ(บันทึกข้อมูลได้)'!V326</f>
        <v>0</v>
      </c>
      <c r="K330" s="98"/>
      <c r="L330" s="116" t="s">
        <v>387</v>
      </c>
      <c r="X330" s="2"/>
    </row>
    <row r="331" spans="1:24" ht="42">
      <c r="A331" s="158">
        <v>32</v>
      </c>
      <c r="B331" s="97"/>
      <c r="C331" s="113" t="s">
        <v>309</v>
      </c>
      <c r="D331" s="101"/>
      <c r="E331" s="101"/>
      <c r="F331" s="101"/>
      <c r="G331" s="101"/>
      <c r="H331" s="109">
        <v>19000</v>
      </c>
      <c r="I331" s="110">
        <f>'บัญชีคุมงบ(บันทึกข้อมูลได้)'!U327</f>
        <v>0</v>
      </c>
      <c r="J331" s="111">
        <f>'บัญชีคุมงบ(บันทึกข้อมูลได้)'!V327</f>
        <v>0</v>
      </c>
      <c r="K331" s="98"/>
      <c r="L331" s="116" t="s">
        <v>387</v>
      </c>
      <c r="X331" s="2"/>
    </row>
    <row r="332" spans="1:24" ht="42">
      <c r="A332" s="158">
        <v>33</v>
      </c>
      <c r="B332" s="97"/>
      <c r="C332" s="113" t="s">
        <v>310</v>
      </c>
      <c r="D332" s="101">
        <v>5000</v>
      </c>
      <c r="E332" s="101"/>
      <c r="F332" s="101"/>
      <c r="G332" s="101"/>
      <c r="H332" s="109">
        <v>5000</v>
      </c>
      <c r="I332" s="110">
        <f>'บัญชีคุมงบ(บันทึกข้อมูลได้)'!U328</f>
        <v>5000</v>
      </c>
      <c r="J332" s="111">
        <f>'บัญชีคุมงบ(บันทึกข้อมูลได้)'!V328</f>
        <v>0</v>
      </c>
      <c r="K332" s="98"/>
      <c r="L332" s="116" t="s">
        <v>387</v>
      </c>
      <c r="X332" s="2"/>
    </row>
    <row r="333" spans="1:24">
      <c r="A333" s="383" t="s">
        <v>311</v>
      </c>
      <c r="B333" s="384"/>
      <c r="C333" s="385"/>
      <c r="D333" s="241"/>
      <c r="E333" s="241"/>
      <c r="F333" s="241"/>
      <c r="G333" s="241"/>
      <c r="H333" s="242">
        <v>0</v>
      </c>
      <c r="I333" s="243">
        <f>'บัญชีคุมงบ(บันทึกข้อมูลได้)'!U329</f>
        <v>0</v>
      </c>
      <c r="J333" s="244">
        <f>'บัญชีคุมงบ(บันทึกข้อมูลได้)'!V329</f>
        <v>0</v>
      </c>
      <c r="K333" s="238"/>
      <c r="L333" s="116"/>
      <c r="X333" s="2"/>
    </row>
    <row r="334" spans="1:24">
      <c r="A334" s="107">
        <v>1</v>
      </c>
      <c r="B334" s="97"/>
      <c r="C334" s="108" t="s">
        <v>312</v>
      </c>
      <c r="D334" s="101">
        <v>33590</v>
      </c>
      <c r="E334" s="101"/>
      <c r="F334" s="101"/>
      <c r="G334" s="101"/>
      <c r="H334" s="109">
        <f t="shared" ref="H334:H339" si="52">D334+E334+F334+G334</f>
        <v>33590</v>
      </c>
      <c r="I334" s="110">
        <f>'บัญชีคุมงบ(บันทึกข้อมูลได้)'!U330</f>
        <v>33240</v>
      </c>
      <c r="J334" s="111">
        <f>'บัญชีคุมงบ(บันทึกข้อมูลได้)'!V330</f>
        <v>350</v>
      </c>
      <c r="K334" s="96"/>
      <c r="L334" s="116" t="s">
        <v>387</v>
      </c>
      <c r="X334" s="2"/>
    </row>
    <row r="335" spans="1:24">
      <c r="A335" s="368" t="s">
        <v>313</v>
      </c>
      <c r="B335" s="369"/>
      <c r="C335" s="370"/>
      <c r="D335" s="101"/>
      <c r="E335" s="101"/>
      <c r="F335" s="101"/>
      <c r="G335" s="101"/>
      <c r="H335" s="109">
        <f t="shared" si="52"/>
        <v>0</v>
      </c>
      <c r="I335" s="110">
        <f>'บัญชีคุมงบ(บันทึกข้อมูลได้)'!U331</f>
        <v>0</v>
      </c>
      <c r="J335" s="111">
        <f>'บัญชีคุมงบ(บันทึกข้อมูลได้)'!V331</f>
        <v>0</v>
      </c>
      <c r="K335" s="96"/>
      <c r="L335" s="116"/>
      <c r="X335" s="2"/>
    </row>
    <row r="336" spans="1:24">
      <c r="A336" s="130">
        <v>1</v>
      </c>
      <c r="B336" s="97"/>
      <c r="C336" s="108" t="s">
        <v>314</v>
      </c>
      <c r="D336" s="101">
        <v>6576</v>
      </c>
      <c r="E336" s="101"/>
      <c r="F336" s="101"/>
      <c r="G336" s="101"/>
      <c r="H336" s="109">
        <f t="shared" si="52"/>
        <v>6576</v>
      </c>
      <c r="I336" s="110">
        <f>'บัญชีคุมงบ(บันทึกข้อมูลได้)'!U332</f>
        <v>6576</v>
      </c>
      <c r="J336" s="111">
        <f>'บัญชีคุมงบ(บันทึกข้อมูลได้)'!V332</f>
        <v>0</v>
      </c>
      <c r="K336" s="96"/>
      <c r="L336" s="116" t="s">
        <v>387</v>
      </c>
      <c r="X336" s="2"/>
    </row>
    <row r="337" spans="1:24">
      <c r="A337" s="362" t="s">
        <v>315</v>
      </c>
      <c r="B337" s="363"/>
      <c r="C337" s="364"/>
      <c r="D337" s="101"/>
      <c r="E337" s="101"/>
      <c r="F337" s="101"/>
      <c r="G337" s="101"/>
      <c r="H337" s="109">
        <f t="shared" si="52"/>
        <v>0</v>
      </c>
      <c r="I337" s="110">
        <f>'บัญชีคุมงบ(บันทึกข้อมูลได้)'!U333</f>
        <v>0</v>
      </c>
      <c r="J337" s="111">
        <f>'บัญชีคุมงบ(บันทึกข้อมูลได้)'!V333</f>
        <v>0</v>
      </c>
      <c r="K337" s="96"/>
      <c r="L337" s="95"/>
      <c r="X337" s="2"/>
    </row>
    <row r="338" spans="1:24">
      <c r="A338" s="130">
        <v>1</v>
      </c>
      <c r="B338" s="97"/>
      <c r="C338" s="108" t="s">
        <v>70</v>
      </c>
      <c r="D338" s="101">
        <v>5000</v>
      </c>
      <c r="E338" s="101"/>
      <c r="F338" s="101"/>
      <c r="G338" s="101"/>
      <c r="H338" s="109">
        <f t="shared" si="52"/>
        <v>5000</v>
      </c>
      <c r="I338" s="110">
        <f>'บัญชีคุมงบ(บันทึกข้อมูลได้)'!U334</f>
        <v>5000</v>
      </c>
      <c r="J338" s="111">
        <f>'บัญชีคุมงบ(บันทึกข้อมูลได้)'!V334</f>
        <v>0</v>
      </c>
      <c r="K338" s="96"/>
      <c r="L338" s="305" t="s">
        <v>389</v>
      </c>
      <c r="X338" s="2"/>
    </row>
    <row r="339" spans="1:24">
      <c r="A339" s="107">
        <v>2</v>
      </c>
      <c r="B339" s="97"/>
      <c r="C339" s="108" t="s">
        <v>316</v>
      </c>
      <c r="D339" s="101">
        <v>3000</v>
      </c>
      <c r="E339" s="101"/>
      <c r="F339" s="101"/>
      <c r="G339" s="101"/>
      <c r="H339" s="109">
        <f t="shared" si="52"/>
        <v>3000</v>
      </c>
      <c r="I339" s="110">
        <f>'บัญชีคุมงบ(บันทึกข้อมูลได้)'!U335</f>
        <v>1285</v>
      </c>
      <c r="J339" s="111">
        <f>'บัญชีคุมงบ(บันทึกข้อมูลได้)'!V335</f>
        <v>1715</v>
      </c>
      <c r="K339" s="96"/>
      <c r="L339" s="305" t="s">
        <v>390</v>
      </c>
      <c r="X339" s="2"/>
    </row>
    <row r="340" spans="1:24" ht="21.6" thickBot="1">
      <c r="A340" s="377" t="s">
        <v>13</v>
      </c>
      <c r="B340" s="378"/>
      <c r="C340" s="379"/>
      <c r="D340" s="281">
        <f t="shared" ref="D340:H340" si="53">SUM(D291:D339)</f>
        <v>454326</v>
      </c>
      <c r="E340" s="281">
        <f t="shared" si="53"/>
        <v>336522</v>
      </c>
      <c r="F340" s="281">
        <f t="shared" si="53"/>
        <v>0</v>
      </c>
      <c r="G340" s="281">
        <f t="shared" si="53"/>
        <v>0</v>
      </c>
      <c r="H340" s="281">
        <f t="shared" si="53"/>
        <v>868068</v>
      </c>
      <c r="I340" s="281">
        <f>'บัญชีคุมงบ(บันทึกข้อมูลได้)'!U336</f>
        <v>769521</v>
      </c>
      <c r="J340" s="281">
        <f>'บัญชีคุมงบ(บันทึกข้อมูลได้)'!V336</f>
        <v>20107</v>
      </c>
      <c r="K340" s="282"/>
      <c r="L340" s="302"/>
      <c r="X340" s="2"/>
    </row>
    <row r="341" spans="1:24" ht="21.6" thickBot="1">
      <c r="A341" s="267"/>
      <c r="B341" s="15"/>
      <c r="C341" s="268"/>
      <c r="D341" s="270"/>
      <c r="E341" s="270"/>
      <c r="F341" s="270"/>
      <c r="G341" s="270"/>
      <c r="H341" s="271"/>
      <c r="I341" s="272">
        <f>'บัญชีคุมงบ(บันทึกข้อมูลได้)'!U337</f>
        <v>0</v>
      </c>
      <c r="J341" s="273">
        <f>'บัญชีคุมงบ(บันทึกข้อมูลได้)'!V337</f>
        <v>0</v>
      </c>
      <c r="K341" s="233"/>
      <c r="L341" s="274"/>
      <c r="X341" s="2"/>
    </row>
    <row r="342" spans="1:24" ht="24">
      <c r="A342" s="423" t="s">
        <v>21</v>
      </c>
      <c r="B342" s="424"/>
      <c r="C342" s="425"/>
      <c r="D342" s="144"/>
      <c r="E342" s="144"/>
      <c r="F342" s="144"/>
      <c r="G342" s="144"/>
      <c r="H342" s="145"/>
      <c r="I342" s="146">
        <f>'บัญชีคุมงบ(บันทึกข้อมูลได้)'!U338</f>
        <v>0</v>
      </c>
      <c r="J342" s="147">
        <f>'บัญชีคุมงบ(บันทึกข้อมูลได้)'!V338</f>
        <v>0</v>
      </c>
      <c r="K342" s="148"/>
      <c r="L342" s="149"/>
      <c r="X342" s="2"/>
    </row>
    <row r="343" spans="1:24">
      <c r="A343" s="368" t="s">
        <v>318</v>
      </c>
      <c r="B343" s="369"/>
      <c r="C343" s="370"/>
      <c r="D343" s="101"/>
      <c r="E343" s="101"/>
      <c r="F343" s="101"/>
      <c r="G343" s="101"/>
      <c r="H343" s="109"/>
      <c r="I343" s="110">
        <f>'บัญชีคุมงบ(บันทึกข้อมูลได้)'!U339</f>
        <v>0</v>
      </c>
      <c r="J343" s="111">
        <f>'บัญชีคุมงบ(บันทึกข้อมูลได้)'!V339</f>
        <v>0</v>
      </c>
      <c r="K343" s="96"/>
      <c r="L343" s="95"/>
      <c r="X343" s="2"/>
    </row>
    <row r="344" spans="1:24">
      <c r="A344" s="257">
        <v>1</v>
      </c>
      <c r="B344" s="252"/>
      <c r="C344" s="113" t="s">
        <v>319</v>
      </c>
      <c r="D344" s="101">
        <v>17900</v>
      </c>
      <c r="E344" s="101"/>
      <c r="F344" s="101"/>
      <c r="G344" s="101"/>
      <c r="H344" s="109">
        <f t="shared" ref="H344:H377" si="54">D344+E344+F344+G344</f>
        <v>17900</v>
      </c>
      <c r="I344" s="110">
        <f>'บัญชีคุมงบ(บันทึกข้อมูลได้)'!U340</f>
        <v>17900</v>
      </c>
      <c r="J344" s="111">
        <f>'บัญชีคุมงบ(บันทึกข้อมูลได้)'!V340</f>
        <v>0</v>
      </c>
      <c r="K344" s="96"/>
      <c r="L344" s="95" t="s">
        <v>375</v>
      </c>
      <c r="X344" s="2"/>
    </row>
    <row r="345" spans="1:24">
      <c r="A345" s="257">
        <v>2</v>
      </c>
      <c r="B345" s="97"/>
      <c r="C345" s="251" t="s">
        <v>320</v>
      </c>
      <c r="D345" s="101">
        <v>300000</v>
      </c>
      <c r="E345" s="101"/>
      <c r="F345" s="101"/>
      <c r="G345" s="101"/>
      <c r="H345" s="109">
        <f t="shared" si="54"/>
        <v>300000</v>
      </c>
      <c r="I345" s="110">
        <f>'บัญชีคุมงบ(บันทึกข้อมูลได้)'!U341</f>
        <v>4700</v>
      </c>
      <c r="J345" s="111">
        <f>'บัญชีคุมงบ(บันทึกข้อมูลได้)'!V341</f>
        <v>295300</v>
      </c>
      <c r="K345" s="96"/>
      <c r="L345" s="95" t="s">
        <v>376</v>
      </c>
      <c r="X345" s="2"/>
    </row>
    <row r="346" spans="1:24">
      <c r="A346" s="368" t="s">
        <v>321</v>
      </c>
      <c r="B346" s="369"/>
      <c r="C346" s="370"/>
      <c r="D346" s="101"/>
      <c r="E346" s="101"/>
      <c r="F346" s="101"/>
      <c r="G346" s="101"/>
      <c r="H346" s="109">
        <f t="shared" si="54"/>
        <v>0</v>
      </c>
      <c r="I346" s="110">
        <f>'บัญชีคุมงบ(บันทึกข้อมูลได้)'!U342</f>
        <v>0</v>
      </c>
      <c r="J346" s="111">
        <f>'บัญชีคุมงบ(บันทึกข้อมูลได้)'!V342</f>
        <v>0</v>
      </c>
      <c r="K346" s="96"/>
      <c r="L346" s="95"/>
      <c r="X346" s="2"/>
    </row>
    <row r="347" spans="1:24">
      <c r="A347" s="257">
        <v>1</v>
      </c>
      <c r="B347" s="97"/>
      <c r="C347" s="251" t="s">
        <v>322</v>
      </c>
      <c r="D347" s="101">
        <v>16698</v>
      </c>
      <c r="E347" s="101"/>
      <c r="F347" s="101"/>
      <c r="G347" s="101"/>
      <c r="H347" s="109">
        <f t="shared" si="54"/>
        <v>16698</v>
      </c>
      <c r="I347" s="110">
        <f>'บัญชีคุมงบ(บันทึกข้อมูลได้)'!U343</f>
        <v>16698</v>
      </c>
      <c r="J347" s="111">
        <f>'บัญชีคุมงบ(บันทึกข้อมูลได้)'!V343</f>
        <v>0</v>
      </c>
      <c r="K347" s="96"/>
      <c r="L347" s="95" t="s">
        <v>377</v>
      </c>
      <c r="X347" s="2"/>
    </row>
    <row r="348" spans="1:24" ht="84">
      <c r="A348" s="257">
        <v>2</v>
      </c>
      <c r="B348" s="132"/>
      <c r="C348" s="113" t="s">
        <v>323</v>
      </c>
      <c r="D348" s="101">
        <v>4870</v>
      </c>
      <c r="E348" s="101"/>
      <c r="F348" s="101"/>
      <c r="G348" s="101"/>
      <c r="H348" s="109">
        <f t="shared" si="54"/>
        <v>4870</v>
      </c>
      <c r="I348" s="110">
        <f>'บัญชีคุมงบ(บันทึกข้อมูลได้)'!U344</f>
        <v>4870</v>
      </c>
      <c r="J348" s="111">
        <f>'บัญชีคุมงบ(บันทึกข้อมูลได้)'!V344</f>
        <v>0</v>
      </c>
      <c r="K348" s="96"/>
      <c r="L348" s="95" t="s">
        <v>377</v>
      </c>
      <c r="X348" s="2"/>
    </row>
    <row r="349" spans="1:24" ht="42">
      <c r="A349" s="257">
        <v>3</v>
      </c>
      <c r="B349" s="107"/>
      <c r="C349" s="113" t="s">
        <v>324</v>
      </c>
      <c r="D349" s="101">
        <v>33415</v>
      </c>
      <c r="E349" s="101"/>
      <c r="F349" s="101"/>
      <c r="G349" s="101"/>
      <c r="H349" s="109">
        <f>D349+E349+F349+G349</f>
        <v>33415</v>
      </c>
      <c r="I349" s="110">
        <f>'บัญชีคุมงบ(บันทึกข้อมูลได้)'!U345</f>
        <v>33415</v>
      </c>
      <c r="J349" s="111">
        <f>'บัญชีคุมงบ(บันทึกข้อมูลได้)'!V345</f>
        <v>0</v>
      </c>
      <c r="K349" s="96"/>
      <c r="L349" s="95" t="s">
        <v>377</v>
      </c>
      <c r="X349" s="2"/>
    </row>
    <row r="350" spans="1:24" ht="42">
      <c r="A350" s="257">
        <v>4</v>
      </c>
      <c r="B350" s="252"/>
      <c r="C350" s="113" t="s">
        <v>325</v>
      </c>
      <c r="D350" s="101">
        <v>4800</v>
      </c>
      <c r="E350" s="101"/>
      <c r="F350" s="101"/>
      <c r="G350" s="101"/>
      <c r="H350" s="109">
        <f t="shared" si="54"/>
        <v>4800</v>
      </c>
      <c r="I350" s="110">
        <f>'บัญชีคุมงบ(บันทึกข้อมูลได้)'!U346</f>
        <v>4800</v>
      </c>
      <c r="J350" s="111">
        <f>'บัญชีคุมงบ(บันทึกข้อมูลได้)'!V346</f>
        <v>0</v>
      </c>
      <c r="K350" s="96"/>
      <c r="L350" s="95" t="s">
        <v>377</v>
      </c>
      <c r="X350" s="2"/>
    </row>
    <row r="351" spans="1:24">
      <c r="A351" s="257">
        <v>5</v>
      </c>
      <c r="B351" s="97"/>
      <c r="C351" s="108" t="s">
        <v>326</v>
      </c>
      <c r="D351" s="101">
        <v>807</v>
      </c>
      <c r="E351" s="101"/>
      <c r="F351" s="101"/>
      <c r="G351" s="101"/>
      <c r="H351" s="109">
        <f t="shared" si="54"/>
        <v>807</v>
      </c>
      <c r="I351" s="110">
        <f>'บัญชีคุมงบ(บันทึกข้อมูลได้)'!U347</f>
        <v>588</v>
      </c>
      <c r="J351" s="111">
        <f>'บัญชีคุมงบ(บันทึกข้อมูลได้)'!V347</f>
        <v>219</v>
      </c>
      <c r="K351" s="96"/>
      <c r="L351" s="95" t="s">
        <v>377</v>
      </c>
      <c r="X351" s="2"/>
    </row>
    <row r="352" spans="1:24" ht="63">
      <c r="A352" s="257">
        <v>6</v>
      </c>
      <c r="B352" s="252"/>
      <c r="C352" s="113" t="s">
        <v>327</v>
      </c>
      <c r="D352" s="101">
        <v>64914</v>
      </c>
      <c r="E352" s="101"/>
      <c r="F352" s="101"/>
      <c r="G352" s="101"/>
      <c r="H352" s="109">
        <f t="shared" si="54"/>
        <v>64914</v>
      </c>
      <c r="I352" s="110">
        <f>'บัญชีคุมงบ(บันทึกข้อมูลได้)'!U348</f>
        <v>58197</v>
      </c>
      <c r="J352" s="111">
        <f>'บัญชีคุมงบ(บันทึกข้อมูลได้)'!V348</f>
        <v>6717</v>
      </c>
      <c r="K352" s="96"/>
      <c r="L352" s="95" t="s">
        <v>377</v>
      </c>
      <c r="X352" s="2"/>
    </row>
    <row r="353" spans="1:24">
      <c r="A353" s="362" t="s">
        <v>328</v>
      </c>
      <c r="B353" s="366"/>
      <c r="C353" s="367"/>
      <c r="D353" s="101"/>
      <c r="E353" s="101"/>
      <c r="F353" s="101"/>
      <c r="G353" s="101"/>
      <c r="H353" s="109">
        <f t="shared" si="54"/>
        <v>0</v>
      </c>
      <c r="I353" s="110">
        <f>'บัญชีคุมงบ(บันทึกข้อมูลได้)'!U349</f>
        <v>0</v>
      </c>
      <c r="J353" s="111">
        <f>'บัญชีคุมงบ(บันทึกข้อมูลได้)'!V349</f>
        <v>0</v>
      </c>
      <c r="K353" s="96"/>
      <c r="L353" s="95"/>
      <c r="X353" s="2"/>
    </row>
    <row r="354" spans="1:24">
      <c r="A354" s="257">
        <v>1</v>
      </c>
      <c r="B354" s="254"/>
      <c r="C354" s="108" t="s">
        <v>329</v>
      </c>
      <c r="D354" s="101">
        <v>14900</v>
      </c>
      <c r="E354" s="101"/>
      <c r="F354" s="101"/>
      <c r="G354" s="101"/>
      <c r="H354" s="109">
        <f t="shared" si="54"/>
        <v>14900</v>
      </c>
      <c r="I354" s="110">
        <f>'บัญชีคุมงบ(บันทึกข้อมูลได้)'!U350</f>
        <v>14900</v>
      </c>
      <c r="J354" s="111">
        <f>'บัญชีคุมงบ(บันทึกข้อมูลได้)'!V350</f>
        <v>0</v>
      </c>
      <c r="K354" s="96"/>
      <c r="L354" s="95" t="s">
        <v>375</v>
      </c>
      <c r="X354" s="2"/>
    </row>
    <row r="355" spans="1:24">
      <c r="A355" s="257">
        <v>2</v>
      </c>
      <c r="B355" s="97"/>
      <c r="C355" s="108" t="s">
        <v>330</v>
      </c>
      <c r="D355" s="101">
        <v>32410</v>
      </c>
      <c r="E355" s="101"/>
      <c r="F355" s="101"/>
      <c r="G355" s="101"/>
      <c r="H355" s="109">
        <f t="shared" si="54"/>
        <v>32410</v>
      </c>
      <c r="I355" s="110">
        <f>'บัญชีคุมงบ(บันทึกข้อมูลได้)'!U351</f>
        <v>32410</v>
      </c>
      <c r="J355" s="111">
        <f>'บัญชีคุมงบ(บันทึกข้อมูลได้)'!V351</f>
        <v>0</v>
      </c>
      <c r="K355" s="96"/>
      <c r="L355" s="95" t="s">
        <v>375</v>
      </c>
      <c r="X355" s="2"/>
    </row>
    <row r="356" spans="1:24">
      <c r="A356" s="256">
        <v>3</v>
      </c>
      <c r="B356" s="97"/>
      <c r="C356" s="108" t="s">
        <v>331</v>
      </c>
      <c r="D356" s="101">
        <v>20150</v>
      </c>
      <c r="E356" s="101"/>
      <c r="F356" s="101"/>
      <c r="G356" s="101"/>
      <c r="H356" s="109">
        <f t="shared" si="54"/>
        <v>20150</v>
      </c>
      <c r="I356" s="110">
        <f>'บัญชีคุมงบ(บันทึกข้อมูลได้)'!U352</f>
        <v>20150</v>
      </c>
      <c r="J356" s="111">
        <f>'บัญชีคุมงบ(บันทึกข้อมูลได้)'!V352</f>
        <v>0</v>
      </c>
      <c r="K356" s="96"/>
      <c r="L356" s="95" t="s">
        <v>375</v>
      </c>
      <c r="X356" s="2"/>
    </row>
    <row r="357" spans="1:24">
      <c r="A357" s="257">
        <v>4</v>
      </c>
      <c r="B357" s="97"/>
      <c r="C357" s="108" t="s">
        <v>332</v>
      </c>
      <c r="D357" s="101">
        <v>3220</v>
      </c>
      <c r="E357" s="101"/>
      <c r="F357" s="101"/>
      <c r="G357" s="101"/>
      <c r="H357" s="109">
        <f t="shared" si="54"/>
        <v>3220</v>
      </c>
      <c r="I357" s="110">
        <f>'บัญชีคุมงบ(บันทึกข้อมูลได้)'!U353</f>
        <v>3220</v>
      </c>
      <c r="J357" s="111">
        <f>'บัญชีคุมงบ(บันทึกข้อมูลได้)'!V353</f>
        <v>0</v>
      </c>
      <c r="K357" s="96"/>
      <c r="L357" s="95" t="s">
        <v>375</v>
      </c>
      <c r="X357" s="2"/>
    </row>
    <row r="358" spans="1:24">
      <c r="A358" s="362" t="s">
        <v>333</v>
      </c>
      <c r="B358" s="363"/>
      <c r="C358" s="364"/>
      <c r="D358" s="101"/>
      <c r="E358" s="101"/>
      <c r="F358" s="101"/>
      <c r="G358" s="101"/>
      <c r="H358" s="109">
        <f t="shared" si="54"/>
        <v>0</v>
      </c>
      <c r="I358" s="110">
        <f>'บัญชีคุมงบ(บันทึกข้อมูลได้)'!U354</f>
        <v>0</v>
      </c>
      <c r="J358" s="111">
        <f>'บัญชีคุมงบ(บันทึกข้อมูลได้)'!V354</f>
        <v>0</v>
      </c>
      <c r="K358" s="96"/>
      <c r="L358" s="95"/>
      <c r="X358" s="2"/>
    </row>
    <row r="359" spans="1:24">
      <c r="A359" s="256">
        <v>1</v>
      </c>
      <c r="B359" s="97"/>
      <c r="C359" s="108" t="s">
        <v>334</v>
      </c>
      <c r="D359" s="101">
        <v>21420</v>
      </c>
      <c r="E359" s="101"/>
      <c r="F359" s="101"/>
      <c r="G359" s="101"/>
      <c r="H359" s="109">
        <f t="shared" si="54"/>
        <v>21420</v>
      </c>
      <c r="I359" s="110">
        <f>'บัญชีคุมงบ(บันทึกข้อมูลได้)'!U355</f>
        <v>21420</v>
      </c>
      <c r="J359" s="111">
        <f>'บัญชีคุมงบ(บันทึกข้อมูลได้)'!V355</f>
        <v>0</v>
      </c>
      <c r="K359" s="96"/>
      <c r="L359" s="95" t="s">
        <v>377</v>
      </c>
      <c r="X359" s="2"/>
    </row>
    <row r="360" spans="1:24">
      <c r="A360" s="255">
        <v>2</v>
      </c>
      <c r="B360" s="97"/>
      <c r="C360" s="108" t="s">
        <v>335</v>
      </c>
      <c r="D360" s="101">
        <v>19023</v>
      </c>
      <c r="E360" s="101"/>
      <c r="F360" s="101"/>
      <c r="G360" s="101"/>
      <c r="H360" s="109">
        <f t="shared" si="54"/>
        <v>19023</v>
      </c>
      <c r="I360" s="110">
        <f>'บัญชีคุมงบ(บันทึกข้อมูลได้)'!U356</f>
        <v>19023</v>
      </c>
      <c r="J360" s="111">
        <f>'บัญชีคุมงบ(บันทึกข้อมูลได้)'!V356</f>
        <v>0</v>
      </c>
      <c r="K360" s="96"/>
      <c r="L360" s="95" t="s">
        <v>378</v>
      </c>
      <c r="X360" s="2"/>
    </row>
    <row r="361" spans="1:24">
      <c r="A361" s="255">
        <v>3</v>
      </c>
      <c r="B361" s="97"/>
      <c r="C361" s="108" t="s">
        <v>336</v>
      </c>
      <c r="D361" s="101">
        <v>108956</v>
      </c>
      <c r="E361" s="101"/>
      <c r="F361" s="101"/>
      <c r="G361" s="101"/>
      <c r="H361" s="109">
        <f t="shared" si="54"/>
        <v>108956</v>
      </c>
      <c r="I361" s="110">
        <f>'บัญชีคุมงบ(บันทึกข้อมูลได้)'!U357</f>
        <v>108956</v>
      </c>
      <c r="J361" s="111">
        <f>'บัญชีคุมงบ(บันทึกข้อมูลได้)'!V357</f>
        <v>0</v>
      </c>
      <c r="K361" s="96"/>
      <c r="L361" s="95" t="s">
        <v>375</v>
      </c>
      <c r="X361" s="2"/>
    </row>
    <row r="362" spans="1:24">
      <c r="A362" s="256">
        <v>4</v>
      </c>
      <c r="B362" s="97"/>
      <c r="C362" s="108" t="s">
        <v>337</v>
      </c>
      <c r="D362" s="101">
        <v>2487</v>
      </c>
      <c r="E362" s="101"/>
      <c r="F362" s="101"/>
      <c r="G362" s="101"/>
      <c r="H362" s="109">
        <f t="shared" si="54"/>
        <v>2487</v>
      </c>
      <c r="I362" s="110">
        <f>'บัญชีคุมงบ(บันทึกข้อมูลได้)'!U358</f>
        <v>2487</v>
      </c>
      <c r="J362" s="111">
        <f>'บัญชีคุมงบ(บันทึกข้อมูลได้)'!V358</f>
        <v>0</v>
      </c>
      <c r="K362" s="96"/>
      <c r="L362" s="95" t="s">
        <v>378</v>
      </c>
      <c r="X362" s="2"/>
    </row>
    <row r="363" spans="1:24">
      <c r="A363" s="368" t="s">
        <v>338</v>
      </c>
      <c r="B363" s="369"/>
      <c r="C363" s="370"/>
      <c r="D363" s="101"/>
      <c r="E363" s="101"/>
      <c r="F363" s="101"/>
      <c r="G363" s="101"/>
      <c r="H363" s="109">
        <f t="shared" si="54"/>
        <v>0</v>
      </c>
      <c r="I363" s="110">
        <f>'บัญชีคุมงบ(บันทึกข้อมูลได้)'!U359</f>
        <v>0</v>
      </c>
      <c r="J363" s="111">
        <f>'บัญชีคุมงบ(บันทึกข้อมูลได้)'!V359</f>
        <v>0</v>
      </c>
      <c r="K363" s="96"/>
      <c r="L363" s="95"/>
      <c r="X363" s="2"/>
    </row>
    <row r="364" spans="1:24">
      <c r="A364" s="257">
        <v>1</v>
      </c>
      <c r="B364" s="97"/>
      <c r="C364" s="108" t="s">
        <v>339</v>
      </c>
      <c r="D364" s="101">
        <v>67994</v>
      </c>
      <c r="E364" s="101"/>
      <c r="F364" s="101"/>
      <c r="G364" s="101"/>
      <c r="H364" s="109">
        <f t="shared" si="54"/>
        <v>67994</v>
      </c>
      <c r="I364" s="110">
        <f>'บัญชีคุมงบ(บันทึกข้อมูลได้)'!U360</f>
        <v>67994</v>
      </c>
      <c r="J364" s="111">
        <f>'บัญชีคุมงบ(บันทึกข้อมูลได้)'!V360</f>
        <v>0</v>
      </c>
      <c r="K364" s="96"/>
      <c r="L364" s="95" t="s">
        <v>379</v>
      </c>
      <c r="X364" s="2"/>
    </row>
    <row r="365" spans="1:24">
      <c r="A365" s="256">
        <v>2</v>
      </c>
      <c r="B365" s="97"/>
      <c r="C365" s="108" t="s">
        <v>340</v>
      </c>
      <c r="D365" s="101">
        <v>37550</v>
      </c>
      <c r="E365" s="101"/>
      <c r="F365" s="101"/>
      <c r="G365" s="101"/>
      <c r="H365" s="109">
        <f t="shared" si="54"/>
        <v>37550</v>
      </c>
      <c r="I365" s="110">
        <f>'บัญชีคุมงบ(บันทึกข้อมูลได้)'!U361</f>
        <v>37550</v>
      </c>
      <c r="J365" s="111">
        <f>'บัญชีคุมงบ(บันทึกข้อมูลได้)'!V361</f>
        <v>0</v>
      </c>
      <c r="K365" s="96"/>
      <c r="L365" s="95" t="s">
        <v>379</v>
      </c>
      <c r="X365" s="2"/>
    </row>
    <row r="366" spans="1:24">
      <c r="A366" s="257">
        <v>3</v>
      </c>
      <c r="B366" s="97"/>
      <c r="C366" s="108" t="s">
        <v>341</v>
      </c>
      <c r="D366" s="101">
        <v>42000</v>
      </c>
      <c r="E366" s="101"/>
      <c r="F366" s="101"/>
      <c r="G366" s="101"/>
      <c r="H366" s="109">
        <f t="shared" si="54"/>
        <v>42000</v>
      </c>
      <c r="I366" s="110">
        <f>'บัญชีคุมงบ(บันทึกข้อมูลได้)'!U362</f>
        <v>42000</v>
      </c>
      <c r="J366" s="111">
        <f>'บัญชีคุมงบ(บันทึกข้อมูลได้)'!V362</f>
        <v>0</v>
      </c>
      <c r="K366" s="96"/>
      <c r="L366" s="95" t="s">
        <v>379</v>
      </c>
      <c r="X366" s="2"/>
    </row>
    <row r="367" spans="1:24">
      <c r="A367" s="257">
        <v>4</v>
      </c>
      <c r="B367" s="97"/>
      <c r="C367" s="108" t="s">
        <v>342</v>
      </c>
      <c r="D367" s="101">
        <v>44900</v>
      </c>
      <c r="E367" s="101"/>
      <c r="F367" s="101"/>
      <c r="G367" s="101"/>
      <c r="H367" s="109">
        <f t="shared" si="54"/>
        <v>44900</v>
      </c>
      <c r="I367" s="110">
        <f>'บัญชีคุมงบ(บันทึกข้อมูลได้)'!U363</f>
        <v>0</v>
      </c>
      <c r="J367" s="111">
        <f>'บัญชีคุมงบ(บันทึกข้อมูลได้)'!V363</f>
        <v>44900</v>
      </c>
      <c r="K367" s="96"/>
      <c r="L367" s="95" t="s">
        <v>379</v>
      </c>
      <c r="X367" s="2"/>
    </row>
    <row r="368" spans="1:24">
      <c r="A368" s="256">
        <v>5</v>
      </c>
      <c r="B368" s="97"/>
      <c r="C368" s="108" t="s">
        <v>343</v>
      </c>
      <c r="D368" s="101">
        <v>50000</v>
      </c>
      <c r="E368" s="101"/>
      <c r="F368" s="101"/>
      <c r="G368" s="101"/>
      <c r="H368" s="109">
        <f t="shared" si="54"/>
        <v>50000</v>
      </c>
      <c r="I368" s="275">
        <f>'บัญชีคุมงบ(บันทึกข้อมูลได้)'!U364</f>
        <v>50000</v>
      </c>
      <c r="J368" s="111">
        <f>'บัญชีคุมงบ(บันทึกข้อมูลได้)'!V364</f>
        <v>0</v>
      </c>
      <c r="K368" s="96"/>
      <c r="L368" s="95" t="s">
        <v>379</v>
      </c>
      <c r="X368" s="2"/>
    </row>
    <row r="369" spans="1:24">
      <c r="A369" s="257">
        <v>6</v>
      </c>
      <c r="B369" s="97"/>
      <c r="C369" s="108" t="s">
        <v>344</v>
      </c>
      <c r="D369" s="101">
        <v>201060</v>
      </c>
      <c r="E369" s="101"/>
      <c r="F369" s="101"/>
      <c r="G369" s="101"/>
      <c r="H369" s="109">
        <f t="shared" si="54"/>
        <v>201060</v>
      </c>
      <c r="I369" s="110">
        <f>'บัญชีคุมงบ(บันทึกข้อมูลได้)'!U365</f>
        <v>200990</v>
      </c>
      <c r="J369" s="111">
        <f>'บัญชีคุมงบ(บันทึกข้อมูลได้)'!V365</f>
        <v>70</v>
      </c>
      <c r="K369" s="96"/>
      <c r="L369" s="95" t="s">
        <v>379</v>
      </c>
      <c r="X369" s="2"/>
    </row>
    <row r="370" spans="1:24">
      <c r="A370" s="257">
        <v>7</v>
      </c>
      <c r="B370" s="97"/>
      <c r="C370" s="108" t="s">
        <v>345</v>
      </c>
      <c r="D370" s="101">
        <v>32200</v>
      </c>
      <c r="E370" s="101"/>
      <c r="F370" s="101"/>
      <c r="G370" s="101"/>
      <c r="H370" s="109">
        <f t="shared" si="54"/>
        <v>32200</v>
      </c>
      <c r="I370" s="110">
        <f>'บัญชีคุมงบ(บันทึกข้อมูลได้)'!U366</f>
        <v>32200</v>
      </c>
      <c r="J370" s="111">
        <f>'บัญชีคุมงบ(บันทึกข้อมูลได้)'!V366</f>
        <v>0</v>
      </c>
      <c r="K370" s="96"/>
      <c r="L370" s="95" t="s">
        <v>379</v>
      </c>
      <c r="X370" s="2"/>
    </row>
    <row r="371" spans="1:24">
      <c r="A371" s="256">
        <v>8</v>
      </c>
      <c r="B371" s="97"/>
      <c r="C371" s="108" t="s">
        <v>346</v>
      </c>
      <c r="D371" s="277">
        <v>6450</v>
      </c>
      <c r="E371" s="101"/>
      <c r="F371" s="101"/>
      <c r="G371" s="101"/>
      <c r="H371" s="278">
        <f t="shared" si="54"/>
        <v>6450</v>
      </c>
      <c r="I371" s="279">
        <f>'บัญชีคุมงบ(บันทึกข้อมูลได้)'!U367</f>
        <v>6271.5</v>
      </c>
      <c r="J371" s="280">
        <f>'บัญชีคุมงบ(บันทึกข้อมูลได้)'!V367</f>
        <v>178.5</v>
      </c>
      <c r="K371" s="96"/>
      <c r="L371" s="95" t="s">
        <v>379</v>
      </c>
      <c r="X371" s="2"/>
    </row>
    <row r="372" spans="1:24">
      <c r="A372" s="257">
        <v>9</v>
      </c>
      <c r="B372" s="97"/>
      <c r="C372" s="108" t="s">
        <v>347</v>
      </c>
      <c r="D372" s="101">
        <v>12260</v>
      </c>
      <c r="E372" s="101"/>
      <c r="F372" s="101"/>
      <c r="G372" s="101"/>
      <c r="H372" s="109">
        <f t="shared" si="54"/>
        <v>12260</v>
      </c>
      <c r="I372" s="110">
        <f>'บัญชีคุมงบ(บันทึกข้อมูลได้)'!U368</f>
        <v>12260</v>
      </c>
      <c r="J372" s="111">
        <f>'บัญชีคุมงบ(บันทึกข้อมูลได้)'!V368</f>
        <v>0</v>
      </c>
      <c r="K372" s="96"/>
      <c r="L372" s="95" t="s">
        <v>379</v>
      </c>
      <c r="X372" s="2"/>
    </row>
    <row r="373" spans="1:24">
      <c r="A373" s="257">
        <v>10</v>
      </c>
      <c r="B373" s="97"/>
      <c r="C373" s="108" t="s">
        <v>348</v>
      </c>
      <c r="D373" s="101">
        <v>187000</v>
      </c>
      <c r="E373" s="101"/>
      <c r="F373" s="101"/>
      <c r="G373" s="101"/>
      <c r="H373" s="109">
        <f t="shared" si="54"/>
        <v>187000</v>
      </c>
      <c r="I373" s="110">
        <f>'บัญชีคุมงบ(บันทึกข้อมูลได้)'!U369</f>
        <v>187000</v>
      </c>
      <c r="J373" s="111">
        <f>'บัญชีคุมงบ(บันทึกข้อมูลได้)'!V369</f>
        <v>0</v>
      </c>
      <c r="K373" s="96"/>
      <c r="L373" s="95" t="s">
        <v>379</v>
      </c>
      <c r="X373" s="2"/>
    </row>
    <row r="374" spans="1:24">
      <c r="A374" s="371" t="s">
        <v>349</v>
      </c>
      <c r="B374" s="371"/>
      <c r="C374" s="372"/>
      <c r="D374" s="101"/>
      <c r="E374" s="101"/>
      <c r="F374" s="101"/>
      <c r="G374" s="101"/>
      <c r="H374" s="109">
        <f t="shared" si="54"/>
        <v>0</v>
      </c>
      <c r="I374" s="110">
        <f>'บัญชีคุมงบ(บันทึกข้อมูลได้)'!U370</f>
        <v>0</v>
      </c>
      <c r="J374" s="111">
        <f>'บัญชีคุมงบ(บันทึกข้อมูลได้)'!V370</f>
        <v>0</v>
      </c>
      <c r="K374" s="96"/>
      <c r="L374" s="95"/>
      <c r="X374" s="2"/>
    </row>
    <row r="375" spans="1:24" ht="47.4">
      <c r="A375" s="256">
        <v>1</v>
      </c>
      <c r="B375" s="97"/>
      <c r="C375" s="259" t="s">
        <v>350</v>
      </c>
      <c r="D375" s="101">
        <v>22609</v>
      </c>
      <c r="E375" s="101"/>
      <c r="F375" s="101"/>
      <c r="G375" s="101"/>
      <c r="H375" s="109">
        <f t="shared" si="54"/>
        <v>22609</v>
      </c>
      <c r="I375" s="110">
        <f>'บัญชีคุมงบ(บันทึกข้อมูลได้)'!U371</f>
        <v>22609</v>
      </c>
      <c r="J375" s="111">
        <f>'บัญชีคุมงบ(บันทึกข้อมูลได้)'!V371</f>
        <v>0</v>
      </c>
      <c r="K375" s="96"/>
      <c r="L375" s="95" t="s">
        <v>378</v>
      </c>
      <c r="X375" s="2"/>
    </row>
    <row r="376" spans="1:24" ht="47.4">
      <c r="A376" s="257">
        <v>2</v>
      </c>
      <c r="B376" s="97"/>
      <c r="C376" s="258" t="s">
        <v>351</v>
      </c>
      <c r="D376" s="101">
        <v>8330</v>
      </c>
      <c r="E376" s="101"/>
      <c r="F376" s="101"/>
      <c r="G376" s="101"/>
      <c r="H376" s="109">
        <f t="shared" si="54"/>
        <v>8330</v>
      </c>
      <c r="I376" s="110">
        <f>'บัญชีคุมงบ(บันทึกข้อมูลได้)'!U372</f>
        <v>8330</v>
      </c>
      <c r="J376" s="111">
        <f>'บัญชีคุมงบ(บันทึกข้อมูลได้)'!V372</f>
        <v>0</v>
      </c>
      <c r="K376" s="96"/>
      <c r="L376" s="95" t="s">
        <v>381</v>
      </c>
      <c r="X376" s="2"/>
    </row>
    <row r="377" spans="1:24">
      <c r="A377" s="257">
        <v>3</v>
      </c>
      <c r="B377" s="97"/>
      <c r="C377" s="260" t="s">
        <v>352</v>
      </c>
      <c r="D377" s="101">
        <v>8700</v>
      </c>
      <c r="E377" s="101"/>
      <c r="F377" s="101"/>
      <c r="G377" s="101"/>
      <c r="H377" s="109">
        <f t="shared" si="54"/>
        <v>8700</v>
      </c>
      <c r="I377" s="110">
        <f>'บัญชีคุมงบ(บันทึกข้อมูลได้)'!U373</f>
        <v>0</v>
      </c>
      <c r="J377" s="111">
        <f>'บัญชีคุมงบ(บันทึกข้อมูลได้)'!V373</f>
        <v>8700</v>
      </c>
      <c r="K377" s="96"/>
      <c r="L377" s="305" t="s">
        <v>380</v>
      </c>
      <c r="X377" s="2"/>
    </row>
    <row r="378" spans="1:24" ht="21.6" thickBot="1">
      <c r="A378" s="373" t="s">
        <v>13</v>
      </c>
      <c r="B378" s="374"/>
      <c r="C378" s="375"/>
      <c r="D378" s="281">
        <f t="shared" ref="D378:H378" si="55">SUM(D343:D377)</f>
        <v>1387023</v>
      </c>
      <c r="E378" s="281">
        <f t="shared" si="55"/>
        <v>0</v>
      </c>
      <c r="F378" s="281">
        <f t="shared" si="55"/>
        <v>0</v>
      </c>
      <c r="G378" s="281">
        <f t="shared" si="55"/>
        <v>0</v>
      </c>
      <c r="H378" s="281">
        <f t="shared" si="55"/>
        <v>1387023</v>
      </c>
      <c r="I378" s="281">
        <f>'บัญชีคุมงบ(บันทึกข้อมูลได้)'!U374</f>
        <v>1030938.5</v>
      </c>
      <c r="J378" s="281">
        <f>'บัญชีคุมงบ(บันทึกข้อมูลได้)'!V374</f>
        <v>356084.5</v>
      </c>
      <c r="K378" s="282"/>
      <c r="L378" s="283"/>
      <c r="X378" s="2"/>
    </row>
    <row r="379" spans="1:24" ht="21.6" thickBot="1">
      <c r="A379" s="284"/>
      <c r="B379" s="285"/>
      <c r="C379" s="286"/>
      <c r="D379" s="270"/>
      <c r="E379" s="270"/>
      <c r="F379" s="270"/>
      <c r="G379" s="270"/>
      <c r="H379" s="271"/>
      <c r="I379" s="272">
        <f>'บัญชีคุมงบ(บันทึกข้อมูลได้)'!U375</f>
        <v>0</v>
      </c>
      <c r="J379" s="273">
        <f>'บัญชีคุมงบ(บันทึกข้อมูลได้)'!V375</f>
        <v>0</v>
      </c>
      <c r="K379" s="233"/>
      <c r="L379" s="287"/>
      <c r="X379" s="2"/>
    </row>
    <row r="380" spans="1:24">
      <c r="A380" s="420" t="s">
        <v>353</v>
      </c>
      <c r="B380" s="421"/>
      <c r="C380" s="422"/>
      <c r="D380" s="144"/>
      <c r="E380" s="144"/>
      <c r="F380" s="144"/>
      <c r="G380" s="144"/>
      <c r="H380" s="145"/>
      <c r="I380" s="146">
        <f>'บัญชีคุมงบ(บันทึกข้อมูลได้)'!U376</f>
        <v>0</v>
      </c>
      <c r="J380" s="147">
        <f>'บัญชีคุมงบ(บันทึกข้อมูลได้)'!V376</f>
        <v>0</v>
      </c>
      <c r="K380" s="148"/>
      <c r="L380" s="149"/>
      <c r="X380" s="2"/>
    </row>
    <row r="381" spans="1:24">
      <c r="A381" s="132" t="s">
        <v>75</v>
      </c>
      <c r="B381" s="139"/>
      <c r="C381" s="139"/>
      <c r="D381" s="101"/>
      <c r="E381" s="101"/>
      <c r="F381" s="101"/>
      <c r="G381" s="101"/>
      <c r="H381" s="102"/>
      <c r="I381" s="103">
        <f>'บัญชีคุมงบ(บันทึกข้อมูลได้)'!U377</f>
        <v>0</v>
      </c>
      <c r="J381" s="104">
        <f>'บัญชีคุมงบ(บันทึกข้อมูลได้)'!V377</f>
        <v>0</v>
      </c>
      <c r="K381" s="96"/>
      <c r="L381" s="95"/>
      <c r="X381" s="2"/>
    </row>
    <row r="382" spans="1:24" ht="63">
      <c r="A382" s="107">
        <v>1</v>
      </c>
      <c r="B382" s="120"/>
      <c r="C382" s="113" t="s">
        <v>354</v>
      </c>
      <c r="D382" s="101">
        <v>20469</v>
      </c>
      <c r="E382" s="101"/>
      <c r="F382" s="101"/>
      <c r="G382" s="101"/>
      <c r="H382" s="109">
        <f>D382+E382+F382+G382</f>
        <v>20469</v>
      </c>
      <c r="I382" s="110">
        <f>'บัญชีคุมงบ(บันทึกข้อมูลได้)'!U378</f>
        <v>2769</v>
      </c>
      <c r="J382" s="111">
        <f>'บัญชีคุมงบ(บันทึกข้อมูลได้)'!V378</f>
        <v>17700</v>
      </c>
      <c r="K382" s="96" t="s">
        <v>49</v>
      </c>
      <c r="L382" s="304" t="s">
        <v>403</v>
      </c>
      <c r="X382" s="2"/>
    </row>
    <row r="383" spans="1:24" ht="63">
      <c r="A383" s="107">
        <v>2</v>
      </c>
      <c r="B383" s="120"/>
      <c r="C383" s="113" t="s">
        <v>355</v>
      </c>
      <c r="D383" s="101">
        <v>10069</v>
      </c>
      <c r="E383" s="101"/>
      <c r="F383" s="101"/>
      <c r="G383" s="101"/>
      <c r="H383" s="109">
        <f t="shared" ref="H383:H384" si="56">D383+E383+F383+G383</f>
        <v>10069</v>
      </c>
      <c r="I383" s="110">
        <f>'บัญชีคุมงบ(บันทึกข้อมูลได้)'!U379</f>
        <v>0</v>
      </c>
      <c r="J383" s="111">
        <f>'บัญชีคุมงบ(บันทึกข้อมูลได้)'!V379</f>
        <v>10069</v>
      </c>
      <c r="K383" s="96"/>
      <c r="L383" s="304" t="s">
        <v>403</v>
      </c>
      <c r="X383" s="2"/>
    </row>
    <row r="384" spans="1:24" ht="42">
      <c r="A384" s="107">
        <v>3</v>
      </c>
      <c r="B384" s="120"/>
      <c r="C384" s="113" t="s">
        <v>356</v>
      </c>
      <c r="D384" s="101">
        <v>5514</v>
      </c>
      <c r="E384" s="101"/>
      <c r="F384" s="101"/>
      <c r="G384" s="101"/>
      <c r="H384" s="109">
        <f t="shared" si="56"/>
        <v>5514</v>
      </c>
      <c r="I384" s="110">
        <f>'บัญชีคุมงบ(บันทึกข้อมูลได้)'!U380</f>
        <v>3230</v>
      </c>
      <c r="J384" s="111">
        <f>'บัญชีคุมงบ(บันทึกข้อมูลได้)'!V380</f>
        <v>2284</v>
      </c>
      <c r="K384" s="96"/>
      <c r="L384" s="304" t="s">
        <v>403</v>
      </c>
      <c r="X384" s="2"/>
    </row>
    <row r="385" spans="1:24">
      <c r="A385" s="288" t="s">
        <v>357</v>
      </c>
      <c r="B385" s="289"/>
      <c r="C385" s="290"/>
      <c r="D385" s="101"/>
      <c r="E385" s="101"/>
      <c r="F385" s="101"/>
      <c r="G385" s="140"/>
      <c r="H385" s="124"/>
      <c r="I385" s="125">
        <f>'บัญชีคุมงบ(บันทึกข้อมูลได้)'!U381</f>
        <v>0</v>
      </c>
      <c r="J385" s="126">
        <f>'บัญชีคุมงบ(บันทึกข้อมูลได้)'!V381</f>
        <v>0</v>
      </c>
      <c r="K385" s="96"/>
      <c r="L385" s="116"/>
      <c r="X385" s="2"/>
    </row>
    <row r="386" spans="1:24" ht="42">
      <c r="A386" s="107">
        <v>1</v>
      </c>
      <c r="B386" s="120"/>
      <c r="C386" s="113" t="s">
        <v>358</v>
      </c>
      <c r="D386" s="101">
        <v>8568</v>
      </c>
      <c r="E386" s="101"/>
      <c r="F386" s="101"/>
      <c r="G386" s="101"/>
      <c r="H386" s="109">
        <f t="shared" ref="H386:H393" si="57">D386+E386+F386+G386</f>
        <v>8568</v>
      </c>
      <c r="I386" s="110">
        <f>'บัญชีคุมงบ(บันทึกข้อมูลได้)'!U382</f>
        <v>8568</v>
      </c>
      <c r="J386" s="111">
        <f>'บัญชีคุมงบ(บันทึกข้อมูลได้)'!V382</f>
        <v>0</v>
      </c>
      <c r="K386" s="96" t="s">
        <v>49</v>
      </c>
      <c r="L386" s="304" t="s">
        <v>404</v>
      </c>
      <c r="X386" s="2"/>
    </row>
    <row r="387" spans="1:24" ht="42">
      <c r="A387" s="107">
        <v>2</v>
      </c>
      <c r="B387" s="120"/>
      <c r="C387" s="113" t="s">
        <v>113</v>
      </c>
      <c r="D387" s="101">
        <v>33061</v>
      </c>
      <c r="E387" s="101"/>
      <c r="F387" s="101"/>
      <c r="G387" s="101"/>
      <c r="H387" s="109">
        <f t="shared" si="57"/>
        <v>33061</v>
      </c>
      <c r="I387" s="110">
        <f>'บัญชีคุมงบ(บันทึกข้อมูลได้)'!U383</f>
        <v>28439.8</v>
      </c>
      <c r="J387" s="111">
        <f>'บัญชีคุมงบ(บันทึกข้อมูลได้)'!V383</f>
        <v>4621.2000000000007</v>
      </c>
      <c r="K387" s="96"/>
      <c r="L387" s="304" t="s">
        <v>405</v>
      </c>
      <c r="X387" s="2"/>
    </row>
    <row r="388" spans="1:24" ht="42">
      <c r="A388" s="107">
        <v>3</v>
      </c>
      <c r="B388" s="120"/>
      <c r="C388" s="113" t="s">
        <v>359</v>
      </c>
      <c r="D388" s="101">
        <v>35000</v>
      </c>
      <c r="E388" s="101"/>
      <c r="F388" s="101"/>
      <c r="G388" s="101"/>
      <c r="H388" s="109">
        <f t="shared" si="57"/>
        <v>35000</v>
      </c>
      <c r="I388" s="110">
        <f>'บัญชีคุมงบ(บันทึกข้อมูลได้)'!U384</f>
        <v>35000</v>
      </c>
      <c r="J388" s="111">
        <f>'บัญชีคุมงบ(บันทึกข้อมูลได้)'!V384</f>
        <v>0</v>
      </c>
      <c r="K388" s="96"/>
      <c r="L388" s="304" t="s">
        <v>370</v>
      </c>
      <c r="X388" s="2"/>
    </row>
    <row r="389" spans="1:24" ht="42" customHeight="1">
      <c r="A389" s="362" t="s">
        <v>259</v>
      </c>
      <c r="B389" s="363"/>
      <c r="C389" s="364"/>
      <c r="D389" s="101"/>
      <c r="E389" s="101"/>
      <c r="F389" s="101"/>
      <c r="G389" s="101"/>
      <c r="H389" s="124"/>
      <c r="I389" s="125">
        <f>'บัญชีคุมงบ(บันทึกข้อมูลได้)'!U385</f>
        <v>0</v>
      </c>
      <c r="J389" s="126">
        <f>'บัญชีคุมงบ(บันทึกข้อมูลได้)'!V385</f>
        <v>0</v>
      </c>
      <c r="K389" s="96"/>
      <c r="L389" s="116"/>
      <c r="X389" s="2"/>
    </row>
    <row r="390" spans="1:24" ht="42">
      <c r="A390" s="107">
        <v>1</v>
      </c>
      <c r="B390" s="120"/>
      <c r="C390" s="113" t="s">
        <v>360</v>
      </c>
      <c r="D390" s="101">
        <v>60800</v>
      </c>
      <c r="E390" s="101"/>
      <c r="F390" s="101"/>
      <c r="G390" s="101"/>
      <c r="H390" s="109">
        <f t="shared" si="57"/>
        <v>60800</v>
      </c>
      <c r="I390" s="110">
        <f>'บัญชีคุมงบ(บันทึกข้อมูลได้)'!U386</f>
        <v>0</v>
      </c>
      <c r="J390" s="111">
        <f>'บัญชีคุมงบ(บันทึกข้อมูลได้)'!V386</f>
        <v>60800</v>
      </c>
      <c r="K390" s="96"/>
      <c r="L390" s="117" t="s">
        <v>370</v>
      </c>
      <c r="X390" s="2"/>
    </row>
    <row r="391" spans="1:24" ht="42">
      <c r="A391" s="107">
        <v>2</v>
      </c>
      <c r="B391" s="120"/>
      <c r="C391" s="113" t="s">
        <v>361</v>
      </c>
      <c r="D391" s="101">
        <v>5982</v>
      </c>
      <c r="E391" s="101"/>
      <c r="F391" s="101"/>
      <c r="G391" s="101"/>
      <c r="H391" s="109">
        <f t="shared" si="57"/>
        <v>5982</v>
      </c>
      <c r="I391" s="110">
        <f>'บัญชีคุมงบ(บันทึกข้อมูลได้)'!U387</f>
        <v>5982</v>
      </c>
      <c r="J391" s="111">
        <f>'บัญชีคุมงบ(บันทึกข้อมูลได้)'!V387</f>
        <v>0</v>
      </c>
      <c r="K391" s="96"/>
      <c r="L391" s="117" t="s">
        <v>404</v>
      </c>
      <c r="X391" s="2"/>
    </row>
    <row r="392" spans="1:24" ht="42">
      <c r="A392" s="107">
        <v>3</v>
      </c>
      <c r="B392" s="120"/>
      <c r="C392" s="113" t="s">
        <v>362</v>
      </c>
      <c r="D392" s="101">
        <v>1695</v>
      </c>
      <c r="E392" s="101"/>
      <c r="F392" s="101"/>
      <c r="G392" s="101"/>
      <c r="H392" s="109">
        <f t="shared" si="57"/>
        <v>1695</v>
      </c>
      <c r="I392" s="110">
        <f>'บัญชีคุมงบ(บันทึกข้อมูลได้)'!U388</f>
        <v>0</v>
      </c>
      <c r="J392" s="111">
        <f>'บัญชีคุมงบ(บันทึกข้อมูลได้)'!V388</f>
        <v>1695</v>
      </c>
      <c r="K392" s="96"/>
      <c r="L392" s="117" t="s">
        <v>404</v>
      </c>
      <c r="X392" s="2"/>
    </row>
    <row r="393" spans="1:24" ht="42">
      <c r="A393" s="261">
        <v>4</v>
      </c>
      <c r="B393" s="262"/>
      <c r="C393" s="265" t="s">
        <v>363</v>
      </c>
      <c r="D393" s="187">
        <v>3600</v>
      </c>
      <c r="E393" s="187"/>
      <c r="F393" s="187"/>
      <c r="G393" s="187"/>
      <c r="H393" s="109">
        <f t="shared" si="57"/>
        <v>3600</v>
      </c>
      <c r="I393" s="110">
        <f>'บัญชีคุมงบ(บันทึกข้อมูลได้)'!U389</f>
        <v>3600</v>
      </c>
      <c r="J393" s="111">
        <f>'บัญชีคุมงบ(บันทึกข้อมูลได้)'!V389</f>
        <v>0</v>
      </c>
      <c r="K393" s="96"/>
      <c r="L393" s="291" t="s">
        <v>370</v>
      </c>
      <c r="X393" s="2"/>
    </row>
    <row r="394" spans="1:24">
      <c r="A394" s="365" t="s">
        <v>13</v>
      </c>
      <c r="B394" s="365"/>
      <c r="C394" s="365"/>
      <c r="D394" s="299">
        <f t="shared" ref="D394" si="58">SUM(D382:D393)</f>
        <v>184758</v>
      </c>
      <c r="E394" s="299">
        <f>SUM(E382:E393)</f>
        <v>0</v>
      </c>
      <c r="F394" s="299">
        <f t="shared" ref="F394:J394" si="59">SUM(F382:F393)</f>
        <v>0</v>
      </c>
      <c r="G394" s="299">
        <f t="shared" si="59"/>
        <v>0</v>
      </c>
      <c r="H394" s="299">
        <f t="shared" si="59"/>
        <v>184758</v>
      </c>
      <c r="I394" s="299">
        <f t="shared" si="59"/>
        <v>87588.800000000003</v>
      </c>
      <c r="J394" s="299">
        <f t="shared" si="59"/>
        <v>97169.2</v>
      </c>
      <c r="K394" s="300"/>
      <c r="L394" s="301"/>
      <c r="X394" s="2"/>
    </row>
    <row r="395" spans="1:24" ht="21.6" thickBot="1">
      <c r="A395" s="413" t="s">
        <v>364</v>
      </c>
      <c r="B395" s="414"/>
      <c r="C395" s="415"/>
      <c r="D395" s="292">
        <f t="shared" ref="D395:J395" si="60">D394+D378+D340+D288+D270</f>
        <v>5365953</v>
      </c>
      <c r="E395" s="293">
        <f t="shared" si="60"/>
        <v>2492269</v>
      </c>
      <c r="F395" s="292">
        <f t="shared" si="60"/>
        <v>1552167</v>
      </c>
      <c r="G395" s="292">
        <f t="shared" si="60"/>
        <v>0</v>
      </c>
      <c r="H395" s="292">
        <f t="shared" si="60"/>
        <v>8726198</v>
      </c>
      <c r="I395" s="294">
        <f t="shared" si="60"/>
        <v>8618368.3000000007</v>
      </c>
      <c r="J395" s="295">
        <f t="shared" si="60"/>
        <v>962385.7</v>
      </c>
      <c r="K395" s="296"/>
      <c r="L395" s="297"/>
      <c r="X395" s="2"/>
    </row>
    <row r="398" spans="1:24">
      <c r="P398" s="74"/>
      <c r="Q398" s="74"/>
    </row>
    <row r="399" spans="1:24">
      <c r="P399" s="73"/>
      <c r="Q399" s="73"/>
    </row>
    <row r="402" spans="1:24" ht="27.6" thickBot="1">
      <c r="A402" s="449" t="s">
        <v>46</v>
      </c>
      <c r="B402" s="449"/>
      <c r="C402" s="449"/>
      <c r="D402" s="449"/>
      <c r="E402" s="449"/>
      <c r="F402" s="449"/>
      <c r="G402" s="449"/>
      <c r="H402" s="449"/>
      <c r="I402" s="449"/>
      <c r="J402" s="449"/>
      <c r="K402" s="449"/>
      <c r="L402" s="449"/>
      <c r="M402" s="449"/>
      <c r="N402" s="449"/>
      <c r="O402" s="449"/>
      <c r="P402" s="449"/>
      <c r="Q402" s="449"/>
      <c r="R402" s="449"/>
      <c r="S402" s="449"/>
      <c r="T402" s="449"/>
      <c r="U402" s="449"/>
      <c r="V402" s="449"/>
      <c r="W402" s="449"/>
      <c r="X402" s="449"/>
    </row>
    <row r="403" spans="1:24" ht="21.6" thickBot="1">
      <c r="A403" s="416" t="s">
        <v>0</v>
      </c>
      <c r="B403" s="416" t="s">
        <v>16</v>
      </c>
      <c r="C403" s="417" t="s">
        <v>12</v>
      </c>
      <c r="D403" s="416" t="s">
        <v>2</v>
      </c>
      <c r="E403" s="416" t="s">
        <v>4</v>
      </c>
      <c r="F403" s="416" t="s">
        <v>3</v>
      </c>
      <c r="G403" s="416" t="s">
        <v>15</v>
      </c>
      <c r="H403" s="416" t="s">
        <v>5</v>
      </c>
      <c r="I403" s="416" t="s">
        <v>6</v>
      </c>
      <c r="J403" s="439" t="s">
        <v>7</v>
      </c>
      <c r="K403" s="412" t="s">
        <v>48</v>
      </c>
      <c r="L403" s="416" t="s">
        <v>14</v>
      </c>
      <c r="X403" s="2"/>
    </row>
    <row r="404" spans="1:24" ht="21.6" thickBot="1">
      <c r="A404" s="416"/>
      <c r="B404" s="416"/>
      <c r="C404" s="417"/>
      <c r="D404" s="416"/>
      <c r="E404" s="416"/>
      <c r="F404" s="416"/>
      <c r="G404" s="416"/>
      <c r="H404" s="416"/>
      <c r="I404" s="416"/>
      <c r="J404" s="439"/>
      <c r="K404" s="412"/>
      <c r="L404" s="416"/>
      <c r="X404" s="2"/>
    </row>
    <row r="405" spans="1:24" ht="21.6" thickBot="1">
      <c r="A405" s="416"/>
      <c r="B405" s="416"/>
      <c r="C405" s="417"/>
      <c r="D405" s="416"/>
      <c r="E405" s="416"/>
      <c r="F405" s="416"/>
      <c r="G405" s="416"/>
      <c r="H405" s="416"/>
      <c r="I405" s="416"/>
      <c r="J405" s="439"/>
      <c r="K405" s="412"/>
      <c r="L405" s="416"/>
      <c r="X405" s="2"/>
    </row>
    <row r="406" spans="1:24" ht="21.6" thickBot="1">
      <c r="A406" s="416"/>
      <c r="B406" s="416"/>
      <c r="C406" s="417"/>
      <c r="D406" s="416"/>
      <c r="E406" s="416"/>
      <c r="F406" s="416"/>
      <c r="G406" s="416"/>
      <c r="H406" s="416"/>
      <c r="I406" s="416"/>
      <c r="J406" s="439"/>
      <c r="K406" s="412"/>
      <c r="L406" s="416"/>
      <c r="X406" s="2"/>
    </row>
    <row r="407" spans="1:24" ht="21.6" thickBot="1">
      <c r="A407" s="416"/>
      <c r="B407" s="416"/>
      <c r="C407" s="417"/>
      <c r="D407" s="416"/>
      <c r="E407" s="416"/>
      <c r="F407" s="416"/>
      <c r="G407" s="416"/>
      <c r="H407" s="416"/>
      <c r="I407" s="416"/>
      <c r="J407" s="439"/>
      <c r="K407" s="412"/>
      <c r="L407" s="416"/>
      <c r="X407" s="2"/>
    </row>
    <row r="408" spans="1:24">
      <c r="A408" s="443" t="s">
        <v>22</v>
      </c>
      <c r="B408" s="444"/>
      <c r="C408" s="445"/>
      <c r="D408" s="43"/>
      <c r="E408" s="42"/>
      <c r="F408" s="42"/>
      <c r="G408" s="44"/>
      <c r="H408" s="61"/>
      <c r="I408" s="62"/>
      <c r="J408" s="63"/>
      <c r="K408" s="92"/>
      <c r="L408" s="94"/>
      <c r="X408" s="2"/>
    </row>
    <row r="409" spans="1:24">
      <c r="A409" s="89"/>
      <c r="B409" s="88">
        <v>20.100000000000001</v>
      </c>
      <c r="C409" s="90" t="s">
        <v>2</v>
      </c>
      <c r="D409" s="48">
        <f>'บัญชีคุมงบ(บันทึกข้อมูลได้)'!P405</f>
        <v>5803629</v>
      </c>
      <c r="E409" s="47">
        <f>'บัญชีคุมงบ(บันทึกข้อมูลได้)'!Q405</f>
        <v>0</v>
      </c>
      <c r="F409" s="47">
        <f>'บัญชีคุมงบ(บันทึกข้อมูลได้)'!R405</f>
        <v>0</v>
      </c>
      <c r="G409" s="49">
        <f>'บัญชีคุมงบ(บันทึกข้อมูลได้)'!S405</f>
        <v>0</v>
      </c>
      <c r="H409" s="50">
        <f>'บัญชีคุมงบ(บันทึกข้อมูลได้)'!T405</f>
        <v>5803629</v>
      </c>
      <c r="I409" s="51">
        <f>'บัญชีคุมงบ(บันทึกข้อมูลได้)'!U405</f>
        <v>0</v>
      </c>
      <c r="J409" s="52">
        <f>'บัญชีคุมงบ(บันทึกข้อมูลได้)'!V405</f>
        <v>5803629</v>
      </c>
      <c r="K409" s="93"/>
      <c r="L409" s="94"/>
      <c r="X409" s="2"/>
    </row>
    <row r="410" spans="1:24">
      <c r="A410" s="89"/>
      <c r="B410" s="88">
        <v>20.2</v>
      </c>
      <c r="C410" s="90" t="s">
        <v>4</v>
      </c>
      <c r="D410" s="48">
        <f>'บัญชีคุมงบ(บันทึกข้อมูลได้)'!P406</f>
        <v>0</v>
      </c>
      <c r="E410" s="45">
        <f>'บัญชีคุมงบ(บันทึกข้อมูลได้)'!Q406</f>
        <v>1739253</v>
      </c>
      <c r="F410" s="47">
        <f>'บัญชีคุมงบ(บันทึกข้อมูลได้)'!R406</f>
        <v>0</v>
      </c>
      <c r="G410" s="49">
        <f>'บัญชีคุมงบ(บันทึกข้อมูลได้)'!S406</f>
        <v>0</v>
      </c>
      <c r="H410" s="50">
        <f>'บัญชีคุมงบ(บันทึกข้อมูลได้)'!T406</f>
        <v>1739253</v>
      </c>
      <c r="I410" s="51">
        <f>'บัญชีคุมงบ(บันทึกข้อมูลได้)'!U406</f>
        <v>0</v>
      </c>
      <c r="J410" s="52">
        <f>'บัญชีคุมงบ(บันทึกข้อมูลได้)'!V406</f>
        <v>1739253</v>
      </c>
      <c r="K410" s="93"/>
      <c r="L410" s="94"/>
      <c r="X410" s="2"/>
    </row>
    <row r="411" spans="1:24">
      <c r="A411" s="89"/>
      <c r="B411" s="88">
        <v>20.3</v>
      </c>
      <c r="C411" s="90" t="s">
        <v>23</v>
      </c>
      <c r="D411" s="48">
        <f>'บัญชีคุมงบ(บันทึกข้อมูลได้)'!P407</f>
        <v>0</v>
      </c>
      <c r="E411" s="48">
        <f>'บัญชีคุมงบ(บันทึกข้อมูลได้)'!Q407</f>
        <v>0</v>
      </c>
      <c r="F411" s="45">
        <f>'บัญชีคุมงบ(บันทึกข้อมูลได้)'!R407</f>
        <v>1906437</v>
      </c>
      <c r="G411" s="49">
        <f>'บัญชีคุมงบ(บันทึกข้อมูลได้)'!S407</f>
        <v>0</v>
      </c>
      <c r="H411" s="50">
        <f>'บัญชีคุมงบ(บันทึกข้อมูลได้)'!T407</f>
        <v>1906437</v>
      </c>
      <c r="I411" s="51">
        <f>'บัญชีคุมงบ(บันทึกข้อมูลได้)'!U407</f>
        <v>0</v>
      </c>
      <c r="J411" s="52">
        <f>'บัญชีคุมงบ(บันทึกข้อมูลได้)'!V407</f>
        <v>1906437</v>
      </c>
      <c r="K411" s="93"/>
      <c r="L411" s="94"/>
      <c r="X411" s="2"/>
    </row>
    <row r="412" spans="1:24">
      <c r="A412" s="89"/>
      <c r="B412" s="88">
        <v>20.399999999999999</v>
      </c>
      <c r="C412" s="90" t="s">
        <v>24</v>
      </c>
      <c r="D412" s="48">
        <f>'บัญชีคุมงบ(บันทึกข้อมูลได้)'!P408</f>
        <v>0</v>
      </c>
      <c r="E412" s="48">
        <f>'บัญชีคุมงบ(บันทึกข้อมูลได้)'!Q408</f>
        <v>0</v>
      </c>
      <c r="F412" s="48">
        <f>'บัญชีคุมงบ(บันทึกข้อมูลได้)'!R408</f>
        <v>0</v>
      </c>
      <c r="G412" s="48">
        <f>'บัญชีคุมงบ(บันทึกข้อมูลได้)'!S408</f>
        <v>0</v>
      </c>
      <c r="H412" s="50">
        <f>'บัญชีคุมงบ(บันทึกข้อมูลได้)'!T408</f>
        <v>0</v>
      </c>
      <c r="I412" s="51">
        <f>'บัญชีคุมงบ(บันทึกข้อมูลได้)'!U408</f>
        <v>0</v>
      </c>
      <c r="J412" s="52">
        <f>'บัญชีคุมงบ(บันทึกข้อมูลได้)'!V408</f>
        <v>0</v>
      </c>
      <c r="K412" s="93"/>
      <c r="L412" s="94"/>
      <c r="X412" s="2"/>
    </row>
    <row r="413" spans="1:24" ht="21.6" thickBot="1">
      <c r="A413" s="89"/>
      <c r="B413" s="88">
        <v>20.5</v>
      </c>
      <c r="C413" s="91" t="s">
        <v>25</v>
      </c>
      <c r="D413" s="48">
        <f>'บัญชีคุมงบ(บันทึกข้อมูลได้)'!P409</f>
        <v>0</v>
      </c>
      <c r="E413" s="47">
        <f>'บัญชีคุมงบ(บันทึกข้อมูลได้)'!Q409</f>
        <v>0</v>
      </c>
      <c r="F413" s="49">
        <f>'บัญชีคุมงบ(บันทึกข้อมูลได้)'!R409</f>
        <v>0</v>
      </c>
      <c r="G413" s="49">
        <f>'บัญชีคุมงบ(บันทึกข้อมูลได้)'!S409</f>
        <v>0</v>
      </c>
      <c r="H413" s="50">
        <f>'บัญชีคุมงบ(บันทึกข้อมูลได้)'!T409</f>
        <v>0</v>
      </c>
      <c r="I413" s="51">
        <f>'บัญชีคุมงบ(บันทึกข้อมูลได้)'!U409</f>
        <v>0</v>
      </c>
      <c r="J413" s="52">
        <f>'บัญชีคุมงบ(บันทึกข้อมูลได้)'!V409</f>
        <v>0</v>
      </c>
      <c r="K413" s="93"/>
      <c r="L413" s="94"/>
      <c r="X413" s="2"/>
    </row>
    <row r="414" spans="1:24" ht="21.6" thickBot="1">
      <c r="A414" s="446" t="s">
        <v>13</v>
      </c>
      <c r="B414" s="447"/>
      <c r="C414" s="448"/>
      <c r="D414" s="69">
        <f>'บัญชีคุมงบ(บันทึกข้อมูลได้)'!P410</f>
        <v>5803629</v>
      </c>
      <c r="E414" s="54">
        <f>'บัญชีคุมงบ(บันทึกข้อมูลได้)'!Q410</f>
        <v>1739253</v>
      </c>
      <c r="F414" s="54">
        <f>'บัญชีคุมงบ(บันทึกข้อมูลได้)'!R410</f>
        <v>1906437</v>
      </c>
      <c r="G414" s="56">
        <f>'บัญชีคุมงบ(บันทึกข้อมูลได้)'!S410</f>
        <v>0</v>
      </c>
      <c r="H414" s="70">
        <f>'บัญชีคุมงบ(บันทึกข้อมูลได้)'!T410</f>
        <v>9449319</v>
      </c>
      <c r="I414" s="72">
        <f>'บัญชีคุมงบ(บันทึกข้อมูลได้)'!U410</f>
        <v>0</v>
      </c>
      <c r="J414" s="71">
        <f>'บัญชีคุมงบ(บันทึกข้อมูลได้)'!V410</f>
        <v>9449319</v>
      </c>
      <c r="K414" s="153"/>
      <c r="L414" s="131"/>
      <c r="X414" s="2"/>
    </row>
  </sheetData>
  <mergeCells count="139">
    <mergeCell ref="A408:C408"/>
    <mergeCell ref="A414:C414"/>
    <mergeCell ref="L403:L407"/>
    <mergeCell ref="F403:F407"/>
    <mergeCell ref="G403:G407"/>
    <mergeCell ref="H403:H407"/>
    <mergeCell ref="I403:I407"/>
    <mergeCell ref="J403:J407"/>
    <mergeCell ref="K403:K407"/>
    <mergeCell ref="A394:C394"/>
    <mergeCell ref="A395:C395"/>
    <mergeCell ref="A402:X402"/>
    <mergeCell ref="A403:A407"/>
    <mergeCell ref="B403:B407"/>
    <mergeCell ref="C403:C407"/>
    <mergeCell ref="D403:D407"/>
    <mergeCell ref="E403:E407"/>
    <mergeCell ref="A358:C358"/>
    <mergeCell ref="A363:C363"/>
    <mergeCell ref="A374:C374"/>
    <mergeCell ref="A378:C378"/>
    <mergeCell ref="A380:C380"/>
    <mergeCell ref="A389:C389"/>
    <mergeCell ref="A337:C337"/>
    <mergeCell ref="A340:C340"/>
    <mergeCell ref="A342:C342"/>
    <mergeCell ref="A343:C343"/>
    <mergeCell ref="A346:C346"/>
    <mergeCell ref="A353:C353"/>
    <mergeCell ref="A290:C290"/>
    <mergeCell ref="A295:C295"/>
    <mergeCell ref="A297:C297"/>
    <mergeCell ref="A299:C299"/>
    <mergeCell ref="A333:C333"/>
    <mergeCell ref="A335:C335"/>
    <mergeCell ref="A251:C251"/>
    <mergeCell ref="A261:C261"/>
    <mergeCell ref="A262:C262"/>
    <mergeCell ref="A270:C270"/>
    <mergeCell ref="A272:C272"/>
    <mergeCell ref="A288:C288"/>
    <mergeCell ref="A230:C230"/>
    <mergeCell ref="A236:C236"/>
    <mergeCell ref="A237:C237"/>
    <mergeCell ref="A241:C241"/>
    <mergeCell ref="A242:C242"/>
    <mergeCell ref="A250:C250"/>
    <mergeCell ref="A222:C222"/>
    <mergeCell ref="A224:C224"/>
    <mergeCell ref="A225:C225"/>
    <mergeCell ref="A227:C227"/>
    <mergeCell ref="A228:C228"/>
    <mergeCell ref="A229:C229"/>
    <mergeCell ref="A210:C210"/>
    <mergeCell ref="A211:C211"/>
    <mergeCell ref="A215:C215"/>
    <mergeCell ref="A217:C217"/>
    <mergeCell ref="A219:C219"/>
    <mergeCell ref="A221:C221"/>
    <mergeCell ref="A192:C192"/>
    <mergeCell ref="A195:C195"/>
    <mergeCell ref="A197:C197"/>
    <mergeCell ref="A203:C203"/>
    <mergeCell ref="A206:C206"/>
    <mergeCell ref="A207:C207"/>
    <mergeCell ref="A174:C174"/>
    <mergeCell ref="A175:C175"/>
    <mergeCell ref="A177:C177"/>
    <mergeCell ref="A178:C178"/>
    <mergeCell ref="A186:C186"/>
    <mergeCell ref="A187:C187"/>
    <mergeCell ref="A159:C159"/>
    <mergeCell ref="A162:C162"/>
    <mergeCell ref="A164:C164"/>
    <mergeCell ref="A166:C166"/>
    <mergeCell ref="A168:C168"/>
    <mergeCell ref="A173:C173"/>
    <mergeCell ref="A141:C141"/>
    <mergeCell ref="A144:C144"/>
    <mergeCell ref="A146:C146"/>
    <mergeCell ref="A148:C148"/>
    <mergeCell ref="A152:C152"/>
    <mergeCell ref="A155:C155"/>
    <mergeCell ref="A127:C127"/>
    <mergeCell ref="A130:C130"/>
    <mergeCell ref="A132:C132"/>
    <mergeCell ref="A134:C134"/>
    <mergeCell ref="A137:C137"/>
    <mergeCell ref="A139:C139"/>
    <mergeCell ref="A110:C110"/>
    <mergeCell ref="A112:C112"/>
    <mergeCell ref="A114:C114"/>
    <mergeCell ref="A116:C116"/>
    <mergeCell ref="A119:C119"/>
    <mergeCell ref="A125:C125"/>
    <mergeCell ref="A86:C86"/>
    <mergeCell ref="A88:C88"/>
    <mergeCell ref="A98:C98"/>
    <mergeCell ref="A100:C100"/>
    <mergeCell ref="A102:C102"/>
    <mergeCell ref="A106:C106"/>
    <mergeCell ref="A65:C65"/>
    <mergeCell ref="A71:C71"/>
    <mergeCell ref="A74:C74"/>
    <mergeCell ref="A77:C77"/>
    <mergeCell ref="A80:C80"/>
    <mergeCell ref="A83:C83"/>
    <mergeCell ref="A40:C40"/>
    <mergeCell ref="A41:C41"/>
    <mergeCell ref="A57:C57"/>
    <mergeCell ref="A58:C58"/>
    <mergeCell ref="A60:C60"/>
    <mergeCell ref="A63:C63"/>
    <mergeCell ref="A27:C27"/>
    <mergeCell ref="A29:C29"/>
    <mergeCell ref="A30:C30"/>
    <mergeCell ref="A32:C32"/>
    <mergeCell ref="A37:C37"/>
    <mergeCell ref="A39:C39"/>
    <mergeCell ref="A8:C8"/>
    <mergeCell ref="A9:C9"/>
    <mergeCell ref="A12:C12"/>
    <mergeCell ref="A14:C14"/>
    <mergeCell ref="A20:C20"/>
    <mergeCell ref="A22:C22"/>
    <mergeCell ref="A7:C7"/>
    <mergeCell ref="H2:H6"/>
    <mergeCell ref="I2:I6"/>
    <mergeCell ref="J2:J6"/>
    <mergeCell ref="K2:K6"/>
    <mergeCell ref="L2:L6"/>
    <mergeCell ref="A1:X1"/>
    <mergeCell ref="A2:A6"/>
    <mergeCell ref="B2:B6"/>
    <mergeCell ref="C2:C6"/>
    <mergeCell ref="D2:D6"/>
    <mergeCell ref="E2:E6"/>
    <mergeCell ref="F2:F6"/>
    <mergeCell ref="G2:G6"/>
  </mergeCells>
  <pageMargins left="0.7" right="0.7" top="0.75" bottom="0.75" header="0.3" footer="0.3"/>
  <pageSetup paperSize="9" scale="63" fitToHeight="0" orientation="landscape" r:id="rId1"/>
  <headerFooter>
    <oddHeader xml:space="preserve">&amp;C
</oddHeader>
    <oddFooter>&amp;C&amp;"TH SarabunPSK,ธรรมดา"&amp;16&amp;P</oddFooter>
  </headerFooter>
  <rowBreaks count="1" manualBreakCount="1">
    <brk id="395" min="1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สรุปทั้ง 6 บริหาร (ห้ามแก้ไข)</vt:lpstr>
      <vt:lpstr>บัญชีคุมงบ(บันทึกข้อมูลได้)</vt:lpstr>
      <vt:lpstr>สรุปงบ1</vt:lpstr>
      <vt:lpstr>'บัญชีคุมงบ(บันทึกข้อมูลได้)'!Print_Area</vt:lpstr>
      <vt:lpstr>สรุปงบ1!Print_Area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cdw</dc:creator>
  <cp:lastModifiedBy>SOOKRASORN RUNGSAWANGSATID</cp:lastModifiedBy>
  <cp:lastPrinted>2023-08-08T03:52:02Z</cp:lastPrinted>
  <dcterms:created xsi:type="dcterms:W3CDTF">2011-08-24T02:58:58Z</dcterms:created>
  <dcterms:modified xsi:type="dcterms:W3CDTF">2025-07-25T07:50:08Z</dcterms:modified>
</cp:coreProperties>
</file>